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8960" windowHeight="7680" activeTab="0"/>
  </bookViews>
  <sheets>
    <sheet name="Wniosek" sheetId="1" r:id="rId1"/>
    <sheet name="Deklaracja" sheetId="2" r:id="rId2"/>
    <sheet name="PISMO_PRZEWODNIE" sheetId="3" state="hidden" r:id="rId3"/>
    <sheet name="Indywidualna_kontynuacja" sheetId="4" state="hidden" r:id="rId4"/>
    <sheet name="Info" sheetId="5" state="hidden" r:id="rId5"/>
    <sheet name="OPIS_RYZYK" sheetId="6" state="hidden" r:id="rId6"/>
  </sheets>
  <externalReferences>
    <externalReference r:id="rId9"/>
    <externalReference r:id="rId10"/>
    <externalReference r:id="rId11"/>
  </externalReferences>
  <definedNames>
    <definedName name="ERROR">'[1]BŁĘDY'!$M$37</definedName>
    <definedName name="LISTA">'[1]BRANŻE'!$B$2:$B$33</definedName>
    <definedName name="lista1">'[1]OBLICZENIA'!$AF$9:$AF$10</definedName>
    <definedName name="lista2">'[1]OBLICZENIA'!$AI$9:$AI$44</definedName>
    <definedName name="lista4">'[1]OBLICZENIA'!$AK$9:$AK$10</definedName>
    <definedName name="lista5">'[1]OBLICZENIA'!$AJ$9:$AJ$25</definedName>
    <definedName name="_xlnm.Print_Area" localSheetId="3">'Indywidualna_kontynuacja'!$A$1:$D$65</definedName>
    <definedName name="_xlnm.Print_Area" localSheetId="4">'Info'!$A$1:$M$50</definedName>
    <definedName name="_xlnm.Print_Area" localSheetId="5">'OPIS_RYZYK'!$A$1:$B$381</definedName>
    <definedName name="qxd">#REF!</definedName>
    <definedName name="suma" localSheetId="3">'[2]INPUT_OUTPUT'!$D$5</definedName>
    <definedName name="suma" localSheetId="5">'[2]INPUT_OUTPUT'!$D$5</definedName>
    <definedName name="suma" localSheetId="2">'[2]INPUT_OUTPUT'!$D$5</definedName>
    <definedName name="suma">'[3]INPUT_OUTPUT'!$D$5</definedName>
    <definedName name="SUMAUB" localSheetId="3">'[1]INPUT_OUTPUT'!$E$2</definedName>
    <definedName name="SUMAUB">'[1]INPUT_OUTPUT'!$E$2</definedName>
    <definedName name="ttżk">#REF!</definedName>
    <definedName name="ttżm">#REF!</definedName>
  </definedNames>
  <calcPr fullCalcOnLoad="1"/>
</workbook>
</file>

<file path=xl/sharedStrings.xml><?xml version="1.0" encoding="utf-8"?>
<sst xmlns="http://schemas.openxmlformats.org/spreadsheetml/2006/main" count="913" uniqueCount="688">
  <si>
    <t>L.p.</t>
  </si>
  <si>
    <t>Rodzaj zdarzenia ubezpieczeniowego</t>
  </si>
  <si>
    <t>Wartość świadczenia do wypłaty zgodnie z OWU i OWUD</t>
  </si>
  <si>
    <t>UBEZPIECZONY:</t>
  </si>
  <si>
    <t>Zgon Ubezpieczonego</t>
  </si>
  <si>
    <t>6 miesięcy</t>
  </si>
  <si>
    <t>Brak</t>
  </si>
  <si>
    <t>1+2</t>
  </si>
  <si>
    <t>(łączne świadczenie za zgon Ubezpieczonego oraz zgon Ubezpieczonego w wyniku nieszczęśliwego wypadku)</t>
  </si>
  <si>
    <t>1+3</t>
  </si>
  <si>
    <t>(łączne świadczenie za zgon Ubezpieczonego oraz zgon Ubezpieczonego w wyniku nieszczęśliwego wypadku komunikacyjnego)</t>
  </si>
  <si>
    <t>1+2+3</t>
  </si>
  <si>
    <t>(łączne świadczenie za zgon Ubezpieczonego, zgon w wyniku nieszczęśliwego wypadku oraz zgon w wyniku nieszczęśliwego wypadku komunikacyjnego)</t>
  </si>
  <si>
    <t>1+4</t>
  </si>
  <si>
    <t>(łączne świadczenie za zgon Ubezpieczonego oraz zgon Ubezpieczonego z powodu udaru mózgu lub zawału mięśnia sercowego)</t>
  </si>
  <si>
    <t>Poniesienie przez Ubezpieczonego trwałego uszczerbku na zdrowiu w wyniku nieszczęśliwego wypadku lub jego następstw - za 1% uszczerbku</t>
  </si>
  <si>
    <t>7a</t>
  </si>
  <si>
    <t>(za 100% uszczerbku)</t>
  </si>
  <si>
    <t>Poniesienie przez Ubezpieczonego poważnego trwałego uszczerbku na zdrowiu w wyniku nieszczęśliwego wypadku lub jego następstw - za 1% uszczerbku (wariant z franszyzą)</t>
  </si>
  <si>
    <t>WSPÓŁMAŁŻONEK UBEZPIECZONEGO:</t>
  </si>
  <si>
    <t>Zgon współmałżonka Ubezpieczonego</t>
  </si>
  <si>
    <t>(łączne świadczenie za zgon współmałżonka Ubezpieczonego oraz zgon współmałżonka Ubezpieczonego w wyniku nieszczęśliwego wypadku)</t>
  </si>
  <si>
    <t>Powstanie u współmałżonka Ubezpieczonego trwałego uszczerbku na zdrowiu w wyniku nieszczęśliwego wypadku lub jego następstw - za 1% uszczerbku</t>
  </si>
  <si>
    <t>DZIECI UBEZPIECZONEGO:</t>
  </si>
  <si>
    <t>Urodzenie się dziecka żywego Ubezpieczonemu</t>
  </si>
  <si>
    <t>9 miesięcy</t>
  </si>
  <si>
    <t>(łączne świadczenie za urodzenie się dziecka w wyniku ciąży mnogiej)</t>
  </si>
  <si>
    <t>Urodzenie się dziecka martwego Ubezpieczonemu</t>
  </si>
  <si>
    <t>Osierocenie dziecka Ubezpieczonego (dla każdego dziecka)</t>
  </si>
  <si>
    <t>Osierocenie dziecka Ubezpieczonego w przypadku jednoczesnego zgonu Ubezpieczonego i jego współmałżonka</t>
  </si>
  <si>
    <t>Zawarcie związku małżeńskiego przez dziecko Ubezpieczonego</t>
  </si>
  <si>
    <t>RODZICE I TEŚCIOWIE UBEZPIECZONEGO</t>
  </si>
  <si>
    <t>Zgon rodziców i teściów Ubezpieczonego</t>
  </si>
  <si>
    <t>RODZEŃSTWO UBEZPIECZONEGO</t>
  </si>
  <si>
    <t>Zgon rodzeństwa Ubezpieczonego</t>
  </si>
  <si>
    <t>Zakres usług</t>
  </si>
  <si>
    <t>Limit na zdarzenie w rocznym okresie ubezpieczenia (w zł)</t>
  </si>
  <si>
    <t>Proces rehabilitacji</t>
  </si>
  <si>
    <t xml:space="preserve">Wizyta fizykoterapeuty w domu Ubezpieczonego </t>
  </si>
  <si>
    <t>Transport do poradni rehabilitacyjnej oraz wizyta w poradni rehabilitacyjnej</t>
  </si>
  <si>
    <t>Zakup lub wypożyczenie drobnego sprzętu rehabilitacyjnego</t>
  </si>
  <si>
    <t>Transport drobnego sprzętu rehabilitacyjnego</t>
  </si>
  <si>
    <t>Transport medyczny Ubezpieczonego</t>
  </si>
  <si>
    <t>Transport medyczny Ubezpieczonego z osobą bliską z miejsca zajścia zdarzenia ubezpieczeniowego do placówki medycznej</t>
  </si>
  <si>
    <t>Transport medyczny Ubezpieczonego z osobą bliską z placówki medycznej do miejsca zamieszkania</t>
  </si>
  <si>
    <t>Transport medyczny Ubezpieczonego z osobą bliską z placówki medycznej do innej placówki medycznej</t>
  </si>
  <si>
    <t>Transport dzieci lub osoby wyznaczonej do opieki nad dziećmi</t>
  </si>
  <si>
    <t>Transport dzieci do miejsca zamieszkania osoby wyznaczonej do opieki nad dziećmi i ich powrót w przypadku hospitalizacji Ubezpieczonego trwającej powyżej 3 dni</t>
  </si>
  <si>
    <t>Koszt biletu kolejowego lub autobusowego 
I klasy</t>
  </si>
  <si>
    <t>Transport osoby wyznaczonej do opieki nad dziećmi / osobami niesamodzielnymi z miejsca zamieszkania do miejsca zamieszkania Ubezpieczonego i jej powrotu</t>
  </si>
  <si>
    <t>Wizyty</t>
  </si>
  <si>
    <t>Wizyta u psychologa</t>
  </si>
  <si>
    <t>Wizyta lekarska</t>
  </si>
  <si>
    <t>Wizyta pielęgniarki</t>
  </si>
  <si>
    <t>Dostawa leków zapisanych przez lekarza do miejsca pobytu</t>
  </si>
  <si>
    <t>Opieka</t>
  </si>
  <si>
    <t>Opieka nad dziećmi i  osobami niesamodzielnymi</t>
  </si>
  <si>
    <t>Pomoc dla Ubezpieczonego</t>
  </si>
  <si>
    <t>Pomoc położnej lub pielęgniarki w opiece nad nowo narodzonym dzieckiem</t>
  </si>
  <si>
    <t>Infolinie</t>
  </si>
  <si>
    <t>Infolinia „Baby Assistance”</t>
  </si>
  <si>
    <t>Bez limitu</t>
  </si>
  <si>
    <t>Infolinia medyczna</t>
  </si>
  <si>
    <t xml:space="preserve">UNIQA
Towarzystwo Ubezpieczeń na życie Spółka Akcyjna
90-520 Łódź, ul. Gdańska 132
tel. (42) 63 44 700, fax (42) 63 65 003
Sąd Rejonowy dla Łodzi-Śródmieścia w Łodzi
KRS 0000005751
</t>
  </si>
  <si>
    <t>Wniosek</t>
  </si>
  <si>
    <t>Prosimy o czytelne wypełnianie drukowanymi literami</t>
  </si>
  <si>
    <t>Nazwa ubezpieczenia</t>
  </si>
  <si>
    <t>Rodzina &amp; Odpowiedzialność - Pracownicze ubezpieczenie na życie GOP-04</t>
  </si>
  <si>
    <t>Jednostka UNIQA TU na Życie S.A.</t>
  </si>
  <si>
    <r>
      <t xml:space="preserve">Numer polisy            </t>
    </r>
    <r>
      <rPr>
        <b/>
        <sz val="10"/>
        <rFont val="Arial"/>
        <family val="2"/>
      </rPr>
      <t>_  _  _  _  _  _  _  _</t>
    </r>
  </si>
  <si>
    <t>Ubezpieczający</t>
  </si>
  <si>
    <t>Ubezpieczający (nazwa firmy, nazwisko i imię)</t>
  </si>
  <si>
    <t>………………..……………………….………..</t>
  </si>
  <si>
    <t>NIP</t>
  </si>
  <si>
    <t>REGON/PESEL</t>
  </si>
  <si>
    <t>Status Prawny*</t>
  </si>
  <si>
    <t>*wpisać forme prawną prowadzonej działalnosci i dołaczyc kserokopię dokumentu potwierdzajacego status prawny (KRS / odpis z rejestru ewid. gospodarczej / umowa spółki lub inny dokument potwierdzajacy Status Prawny)- wymóg w przypadku osoby Prawnej</t>
  </si>
  <si>
    <t>Siedziba / adres 
zameldowania</t>
  </si>
  <si>
    <t>Ulica, nr domu, nr mieszkania</t>
  </si>
  <si>
    <t>kraj (siedziba spółki)</t>
  </si>
  <si>
    <t>_    _    -    _    _    _</t>
  </si>
  <si>
    <t>Kod pocztowy                       Miejscowość</t>
  </si>
  <si>
    <t>Telefon</t>
  </si>
  <si>
    <t>adres e-mail</t>
  </si>
  <si>
    <r>
      <t xml:space="preserve">Wniosek nowy - </t>
    </r>
    <r>
      <rPr>
        <sz val="10"/>
        <color indexed="9"/>
        <rFont val="Arial"/>
        <family val="2"/>
      </rPr>
      <t>█</t>
    </r>
    <r>
      <rPr>
        <sz val="11"/>
        <color theme="1"/>
        <rFont val="Czcionka tekstu podstawowego"/>
        <family val="2"/>
      </rPr>
      <t xml:space="preserve">  Zmiana Warunków umowy -</t>
    </r>
    <r>
      <rPr>
        <sz val="10"/>
        <color indexed="9"/>
        <rFont val="Arial"/>
        <family val="2"/>
      </rPr>
      <t xml:space="preserve"> █</t>
    </r>
  </si>
  <si>
    <t>z dnia:</t>
  </si>
  <si>
    <t>Warunki ubezpieczenia</t>
  </si>
  <si>
    <t xml:space="preserve">Liczba osób przystępujących do ubezpieczenia   </t>
  </si>
  <si>
    <r>
      <t xml:space="preserve">Wnioskowany </t>
    </r>
    <r>
      <rPr>
        <b/>
        <sz val="8"/>
        <rFont val="Arial"/>
        <family val="2"/>
      </rPr>
      <t>roczny okres</t>
    </r>
    <r>
      <rPr>
        <sz val="8"/>
        <rFont val="Arial"/>
        <family val="2"/>
      </rPr>
      <t xml:space="preserve"> umowy ubezpieczenia z wnioskowanym terminem rozpoczęcia ubezpieczenia / zmiany warunków umowy od</t>
    </r>
  </si>
  <si>
    <t xml:space="preserve"> _  _  _  _  _  _  _  _</t>
  </si>
  <si>
    <t xml:space="preserve">Liczba osób ubezpieczonych w dotychczasowym programie    </t>
  </si>
  <si>
    <t xml:space="preserve">dzień,  miesiąc,  rok  </t>
  </si>
  <si>
    <t xml:space="preserve">Suma Ubezpieczenia  </t>
  </si>
  <si>
    <t>zł</t>
  </si>
  <si>
    <t xml:space="preserve">                                słownie złotych   </t>
  </si>
  <si>
    <t>Składka</t>
  </si>
  <si>
    <t xml:space="preserve">      Kwota składki                      </t>
  </si>
  <si>
    <t xml:space="preserve"> zł za ubezpieczonego</t>
  </si>
  <si>
    <t xml:space="preserve">Termin wpłaty składki określony jest w Ogólnych Warunkach Ubezpieczenia </t>
  </si>
  <si>
    <t>Branża</t>
  </si>
  <si>
    <t xml:space="preserve">Do wyliczenia składki zastosowano taryfikator </t>
  </si>
  <si>
    <t xml:space="preserve">GOP - </t>
  </si>
  <si>
    <t>Wysokość świadczeń / ryczałt</t>
  </si>
  <si>
    <t>OWU/OWUD</t>
  </si>
  <si>
    <t>Symbol OWU i OWUD</t>
  </si>
  <si>
    <t xml:space="preserve">na wypadek zgonu Ubezpieczonego i poniesionego przez niego trwałego uszczerbku
 na zdrowiu w wyniku nieszczęśliwego wypadku lub jego następstw
</t>
  </si>
  <si>
    <t>zgon Ubezpieczonego</t>
  </si>
  <si>
    <t>GOP-OW4</t>
  </si>
  <si>
    <t>zgon Ubezpieczonego w wyniku nieszczęśliwego wypadku lub jego następstw</t>
  </si>
  <si>
    <t>GNN-004</t>
  </si>
  <si>
    <t>zgon Ubezpieczonego w wyniku nieszczęśliwego wypadku komunikacyjnego</t>
  </si>
  <si>
    <t>GNK-003</t>
  </si>
  <si>
    <t>zgon Ubezpieczonego z powodu udaru mózgu lub zawału mięśnia sercowego; traktując ten zgon jako zgon w wyniku nieszczęśliwego wypadku lub jego następstw</t>
  </si>
  <si>
    <r>
      <t xml:space="preserve">zgon Ubezpieczonego w wyniku nieszczęśliwego wypadku </t>
    </r>
    <r>
      <rPr>
        <b/>
        <sz val="11"/>
        <rFont val="Arial"/>
        <family val="2"/>
      </rPr>
      <t>w pracy</t>
    </r>
    <r>
      <rPr>
        <sz val="11"/>
        <rFont val="Arial"/>
        <family val="2"/>
      </rPr>
      <t xml:space="preserve"> lub jego następstw</t>
    </r>
  </si>
  <si>
    <t>GNN-P06</t>
  </si>
  <si>
    <r>
      <t>zgon Ubezpieczonego w wyniku nieszczęśliwego wypadku</t>
    </r>
    <r>
      <rPr>
        <b/>
        <sz val="11"/>
        <rFont val="Arial"/>
        <family val="2"/>
      </rPr>
      <t xml:space="preserve"> komunikacyjnego w pracy </t>
    </r>
    <r>
      <rPr>
        <sz val="11"/>
        <rFont val="Arial"/>
        <family val="2"/>
      </rPr>
      <t xml:space="preserve">lub jego następstw </t>
    </r>
  </si>
  <si>
    <t>GNN-P04</t>
  </si>
  <si>
    <t>powstanie u Ubezpieczonego trwałego uszczerbku na zdrowiu w wyniku nieszczęśliwego wypadku lub jego następstw za 1% orzeczonego trwałego uszczerbku</t>
  </si>
  <si>
    <r>
      <t xml:space="preserve">powstanie u Ubezpieczonego trwałego uszczerbku na zdrowiu w wyniku nieszczęśliwego wypadku lub jego następstw </t>
    </r>
    <r>
      <rPr>
        <b/>
        <sz val="11"/>
        <rFont val="Arial"/>
        <family val="2"/>
      </rPr>
      <t>w miejscu pracy</t>
    </r>
    <r>
      <rPr>
        <sz val="11"/>
        <rFont val="Arial"/>
        <family val="2"/>
      </rPr>
      <t xml:space="preserve"> za 1% orzeczonego trwałego uszczerbku</t>
    </r>
  </si>
  <si>
    <t>GNN-P05</t>
  </si>
  <si>
    <t>powstanie u Ubezpieczonego znacznego (powyżej 10%) trwałego uszczerbku na zdrowiu w wyniku nieszczęśliwego wypadku lub jego następstw za 1% orzeczonego trwałego uszczerbku</t>
  </si>
  <si>
    <t>GND-002</t>
  </si>
  <si>
    <t>powstanie u Ubezpieczonego trwałego uszczerbku na zdrowiu w wyniku zawału lub udaru - za 1% uszczerbku</t>
  </si>
  <si>
    <t>GNZ-004</t>
  </si>
  <si>
    <t>na wypadek trwałej i całkowitej niezdolności do pracy Ubezpieczonego</t>
  </si>
  <si>
    <t>na wypadek trwałej i całkowitej niezdolności do pracy Ubezpieczonego w wyniku nieszczęśliwego wypadku lub jego następstw</t>
  </si>
  <si>
    <t>TIC-002</t>
  </si>
  <si>
    <t>na wypadek trwałej i całkowitej niezdolności do pracy Ubezpieczonego w wyniku nieszczęśliwego wypadku, jego następstw lub w wyniku choroby</t>
  </si>
  <si>
    <t>na wypadek pobytu Ubezpieczonego w szpitalu</t>
  </si>
  <si>
    <t>pobyt Ubezpieczonego w szpitalu z powodu nieszczęśliwego wypadku lub jego następstw</t>
  </si>
  <si>
    <t>SZP-002</t>
  </si>
  <si>
    <t>pobyt Ubezpieczonego w szpitalu z innych powodów niż nieszczęśliwy wypadek</t>
  </si>
  <si>
    <t>pobyt Ubezpieczonego w szpitalu na OIOM z powodu choroby lub nieszczęśliwego wypadku i jego następstw</t>
  </si>
  <si>
    <t>na wypadek poddania się operacji chirurgicznej przez Ubezpieczonego</t>
  </si>
  <si>
    <t>poddanie się określonej w OWUD operacji chirurgicznej przez Ubezpieczonego</t>
  </si>
  <si>
    <t>OPR-002</t>
  </si>
  <si>
    <t>świadczenie rekonwalescencyjne</t>
  </si>
  <si>
    <t>na wypadek ciężkiego zachorowania Ubezpieczonego</t>
  </si>
  <si>
    <t>na wypadek określonego ciężkiego zachorowania Ubezpieczonego</t>
  </si>
  <si>
    <t>GCC-004</t>
  </si>
  <si>
    <t>GOP-009</t>
  </si>
  <si>
    <t>data i podpis pośrednika</t>
  </si>
  <si>
    <t>data i podpis Ubezpieczającego</t>
  </si>
  <si>
    <t>Strona 1 z 2</t>
  </si>
  <si>
    <t>na wypadek zgonu współmałżonka Ubezpieczonego i poniesionego 
przez niego trwałego uszczerbku na zdrowiu, ciężkiego zachorowania, pobytu w szpitalu</t>
  </si>
  <si>
    <t>zgon współmałżonka Ubezpieczonego</t>
  </si>
  <si>
    <t>GWS-004</t>
  </si>
  <si>
    <t>zgon współmałżonka Ubezpieczonego w wyniku nieszczęśliwego wypadku lub jego następstw</t>
  </si>
  <si>
    <t>powstanie u współmałżonka Ubezpieczonego trwałego uszczerbku na zdrowiu w wyniku nieszczęśliwego wypadku lub jego następstw za 1% orzeczonego trwałego uszczerbku</t>
  </si>
  <si>
    <t>na wypadek określonego ciężkiego zachorowania Współmałżonka Ubezpieczonego</t>
  </si>
  <si>
    <t>GCM-003</t>
  </si>
  <si>
    <t>pobyt Współmałżonka Ubezpieczonego w szpitalu z powodu nieszczęśliwego wypadku lub jego następstw</t>
  </si>
  <si>
    <t>SZP-M02</t>
  </si>
  <si>
    <t>Świadczenia dotyczace Dziecka Ubezpieczonego</t>
  </si>
  <si>
    <t>urodzenie się dziecka żywego Ubezpieczonemu</t>
  </si>
  <si>
    <t>GDZ-003</t>
  </si>
  <si>
    <t>urodzenie się dziecka martwego Ubezpieczonemu</t>
  </si>
  <si>
    <t>zgon dziecka Ubezpieczonego</t>
  </si>
  <si>
    <t>urodzenie się dzieci w wyniku ciąży mnogiej</t>
  </si>
  <si>
    <t>na wypadek osierocenia dziecka Ubezpieczonego</t>
  </si>
  <si>
    <t>GDO-003</t>
  </si>
  <si>
    <t>na wypadek określonego ciężkiego zachorowania Dziecka Ubezpieczonego</t>
  </si>
  <si>
    <t>GCD-002</t>
  </si>
  <si>
    <t>powstanie u Dziecka Ubezpieczonego trwałego uszczerbku na zdrowiu w wyniku nieszczęśliwego wypadku lub jego następstw za 1% orzeczonego trwałego uszczerbku</t>
  </si>
  <si>
    <t>NWD-002</t>
  </si>
  <si>
    <t>pobyt Dziecka Ubezpieczonego w szpitalu z powodu nieszczęśliwego wypadku lub jego następstw</t>
  </si>
  <si>
    <t>SZP-D02</t>
  </si>
  <si>
    <t>na wypadek zgonu rodziców i teściów Ubezpieczonego</t>
  </si>
  <si>
    <t>GRT-003</t>
  </si>
  <si>
    <t>Assistance Ubezpieczonego</t>
  </si>
  <si>
    <t>Assistance</t>
  </si>
  <si>
    <t>ASS-001</t>
  </si>
  <si>
    <t>Oświadczenia:</t>
  </si>
  <si>
    <t>Ja niżej podpisany, potwierdzam otrzymanie Ogólnych Warunków Ubezpieczenia Rodzina &amp; Odpowiedzialność - Pracownicze ubezpieczenie na życie GOP - 04 zatwierdzonych Uchwałą Zarządu UNIQA TU na Życie S.A. z dnia 03 października 2012r. wraz z Ogólnymi Warunkami Ubezpieczeń Dodatkowych, oraz Tabeli Procentowej Uszczerbku na Zdrowiu i Ogólnymych Warunkówi Ubezpieczenia Dodatkowego „Medical Assistance” zatwierdzonych Uchwałą Zarządu UNIQA TU na Życie S.A. Nr 5/2012 z dnia 10 stycznia 2012r., których wyboru dokonałem powyżej, z którymi zapoznałem się przed wypełnieniem wniosku i na podstawie których wnioskuję o zawiercie umowę ubezpieczenia.</t>
  </si>
  <si>
    <r>
      <t>Naruszenie obowiązku zgłoszenia prawidłowych danych.
Oświadczam, że udzieliłem/am odpowiedzi na pytania zawarte we wniosku zgodnie z prawdą i wyczerpująco. Stwierdzam, że niniejszy wniosek został wypełniony prawidłowo. Jednocześnie przyjmuję do wiadomości, że świadome podanie informacji niezgodnych z prawdą lub zatajenie informacji stanowi naruszenie umowy ubezpieczenia i może skutkować jej nieważnością. Znane mi są konsekwencje udzielenia nieprawidłowych informacji we wniosku ubezpieczeniowym określone w Ustawie z dn. 23 kwietnia 1964r. z późniejszymi zmianami Kodeksu Cywilnego.
Oświadczam, że wszystkie informacje i dane podane we wniosku o ubezpieczenie są prawdziwe i zgodne z moją wiedzą oraz zostały przekazane w dobrej wierze. 
Wyrażam zgodę na przetwarzanie moich danych osobowych zgodnie z Ustawą o Ochronie Danych Osobowych. (Dz. U. 2002r. Nr. 101 poz. 926, ze zm.) Zgodnie z art. 27 ust 2 pkt 1 oraz upoważniam zakład ubezpieczeń do udostępniania ww. danych towarzystwom reasekuracyjnym oraz przetwarzania na potrzeby związane z umową ubezpieczeniową i działalnością ubezpieczeniową.
Zostałam/em poinformowana/y, że administratorem danych jest UNIQA Towarzystwo Ubezpieczeń na Życie Spółka Akcyjna z siedzibą w Łodzi ul. Gdańska 132, dane osobowe są zbierane w celu oceny ryzyka ubezpieczeniowego lub wykonania umowy ubezpieczenia, odbiorcami danych są podmioty wskazane w ustawie z dnia 22 maja 2003 roku o działalności ubezpieczeniowej, podanie danych jest dobrowolne, posiadam prawo dostępu do treści swoich danych oraz ich poprawiania zgodnie z Ustawą o ochronie danych osobowych z dnia 29 sierpnia 1997 r. (Dz. U. 2002 Nr 101 poz. 926 ze zm.). 
Ubezpieczający wyraża zgodę na przesyłanie na wskazany we wniosku adres poczty elektronicznej wszelkich informacji dotyczących zawartej umowy ubezpieczenia, również o zaległościach w opłacaniu składki</t>
    </r>
    <r>
      <rPr>
        <sz val="8"/>
        <color indexed="10"/>
        <rFont val="Arial"/>
        <family val="2"/>
      </rPr>
      <t xml:space="preserve">. </t>
    </r>
    <r>
      <rPr>
        <sz val="8"/>
        <rFont val="Arial"/>
        <family val="2"/>
      </rPr>
      <t xml:space="preserve">
Ubezpieczający zobowiązany jest do niezwłocznego informowania Ubezpieczyciela o wszelkich zmianach adresowych w tym zamianach adresu poczty elektronicznej.
W załączeniu Ubezpieczający przesyła imienny wykaz osób przystępujących do ubezpieczenia wraz z deklaracjami zgody.
Niniejszy wniosek sporządzono w dwóch jednobrzmiących egzemplarzach (oryginał dla UNIQA TU na Życie S.A., kopia dla Ubezpieczającego).</t>
    </r>
  </si>
  <si>
    <t>Do niniejszego wniosku załączyłem:</t>
  </si>
  <si>
    <r>
      <t xml:space="preserve">Podpisany Anek nr 1 - </t>
    </r>
    <r>
      <rPr>
        <sz val="22"/>
        <rFont val="Arial"/>
        <family val="2"/>
      </rPr>
      <t xml:space="preserve"> □</t>
    </r>
  </si>
  <si>
    <r>
      <t xml:space="preserve">Minimalną liczbę wymaganych deklaracji osób przystępujacych do ubezpieczenia - </t>
    </r>
    <r>
      <rPr>
        <sz val="20"/>
        <rFont val="Arial"/>
        <family val="2"/>
      </rPr>
      <t>□</t>
    </r>
    <r>
      <rPr>
        <sz val="8.7"/>
        <rFont val="Arial"/>
        <family val="2"/>
      </rPr>
      <t xml:space="preserve"> </t>
    </r>
  </si>
  <si>
    <r>
      <t>Kserokopię dotychczasowej polisy -</t>
    </r>
    <r>
      <rPr>
        <sz val="22"/>
        <rFont val="Arial"/>
        <family val="2"/>
      </rPr>
      <t xml:space="preserve"> □</t>
    </r>
  </si>
  <si>
    <r>
      <t>Kserokopię przelewu ostatniej wpłaty za dotychczasową polisę -</t>
    </r>
    <r>
      <rPr>
        <sz val="20"/>
        <rFont val="Arial"/>
        <family val="2"/>
      </rPr>
      <t xml:space="preserve"> □</t>
    </r>
    <r>
      <rPr>
        <sz val="8"/>
        <color indexed="9"/>
        <rFont val="Arial"/>
        <family val="2"/>
      </rPr>
      <t xml:space="preserve">
</t>
    </r>
    <r>
      <rPr>
        <sz val="8"/>
        <rFont val="Arial"/>
        <family val="2"/>
      </rPr>
      <t>Listę osób objętych ochroną w dotychczasowej polisie -</t>
    </r>
    <r>
      <rPr>
        <sz val="8"/>
        <color indexed="9"/>
        <rFont val="Arial"/>
        <family val="2"/>
      </rPr>
      <t xml:space="preserve"> </t>
    </r>
    <r>
      <rPr>
        <sz val="20"/>
        <rFont val="Arial"/>
        <family val="2"/>
      </rPr>
      <t>□</t>
    </r>
  </si>
  <si>
    <r>
      <t xml:space="preserve">miejscowość, data                                                             </t>
    </r>
    <r>
      <rPr>
        <sz val="7"/>
        <rFont val="Arial"/>
        <family val="2"/>
      </rPr>
      <t xml:space="preserve">                          </t>
    </r>
  </si>
  <si>
    <t xml:space="preserve">Ubezpieczający </t>
  </si>
  <si>
    <t xml:space="preserve">  pieczęć, podpis i numer Pośrednika</t>
  </si>
  <si>
    <t>(pieczęć i podpis osób uprawnionych zgodnie z KRS/ewid. Gosp./umowa spółki)</t>
  </si>
  <si>
    <t>FORMULARZ REPREZENTACJI</t>
  </si>
  <si>
    <r>
      <t>DANE IDENTYFIKACYJNE REPREZENTANTÓW UBEZPIECZAJĄCEGO</t>
    </r>
    <r>
      <rPr>
        <sz val="10"/>
        <rFont val="Arial"/>
        <family val="2"/>
      </rPr>
      <t> </t>
    </r>
  </si>
  <si>
    <t xml:space="preserve">Proszę wypełnić dane dużymi drukowanymi literami, każda zmiana powinna zostać potwierdzona podpisem przez Ubezpieczającego.  </t>
  </si>
  <si>
    <t>Nazwa</t>
  </si>
  <si>
    <t>Ubezpieczającego</t>
  </si>
  <si>
    <t>Osoby upoważnione do reprezentowania Ubezpieczającego</t>
  </si>
  <si>
    <t>PESEL</t>
  </si>
  <si>
    <t>imię i nazwisko</t>
  </si>
  <si>
    <t>data urodzenia</t>
  </si>
  <si>
    <t>wzór podpisu</t>
  </si>
  <si>
    <t>narodowość</t>
  </si>
  <si>
    <t>.</t>
  </si>
  <si>
    <t xml:space="preserve">W przypadku wiekszej liczby reprezentantów należy załaczyć dodatkowe oswiadczenie </t>
  </si>
  <si>
    <t>DANE IDENTYFIKACYJNE OSOBY WSKAZANEJ PRZEZ UBEZPIECZAJĄCEGO DO SPORZĄDZANIA I PODPISYWANIA DOKUMENTÓW ZWIĄZANYCH Z OBSŁUGĄ UMOWY UBEZPIECZENIA (dotyczy tylko przypadku Ubezpieczającego - osoby Prawnej)</t>
  </si>
  <si>
    <t>Adres e-mail</t>
  </si>
  <si>
    <t>nr telefonu</t>
  </si>
  <si>
    <t>Potwierdzenie autentyczności danych</t>
  </si>
  <si>
    <t>Wypełnia Towarzystwo Ubezpieczeń</t>
  </si>
  <si>
    <t>Zarejestrował</t>
  </si>
  <si>
    <t>w dniu</t>
  </si>
  <si>
    <t>identyfikacja pracownika</t>
  </si>
  <si>
    <t>data</t>
  </si>
  <si>
    <t>Wniosek o ubezpieczenie</t>
  </si>
  <si>
    <t xml:space="preserve">przyjęto - decyzja o wystawieniu polisy z datą początku ubezpieczenia od </t>
  </si>
  <si>
    <t>odrzucono - odpowiedzi pisemnej udzielono dnia</t>
  </si>
  <si>
    <t>Wystawiono polisę NR</t>
  </si>
  <si>
    <t>podpis osoby uprawnionej</t>
  </si>
  <si>
    <t>Strona 2 z 2</t>
  </si>
  <si>
    <t>UNIQA Towarzystwo Ubezpieczeń na życie Spółka Akcyjna
90-520 Łódź, ul. Gdańska 132
tel. (42) 63 44 700, fax (42) 63 77 430
Sąd Rejonowy dla Łodzi-Śródmieścia w Łodzi
KRS 0000005751, NIP 554-100-15-22
Kapitał zakładowy włacony: 42 774 700 PLN</t>
  </si>
  <si>
    <t>Deklaracja
 zgody</t>
  </si>
  <si>
    <t>Rodzina &amp; Odpowiedzialność Pracownicze ubezpieczenie na życie GOP-04</t>
  </si>
  <si>
    <t>Numer polisy</t>
  </si>
  <si>
    <t>Wnioskujący
Ubezpieczony</t>
  </si>
  <si>
    <t>Płeć**</t>
  </si>
  <si>
    <t>K</t>
  </si>
  <si>
    <t>M</t>
  </si>
  <si>
    <t>Nazwisko</t>
  </si>
  <si>
    <t>Imiona</t>
  </si>
  <si>
    <t>Adres zamieszkania</t>
  </si>
  <si>
    <t>Kod pocztowy</t>
  </si>
  <si>
    <t>Miejscowość</t>
  </si>
  <si>
    <t>Status prawny*</t>
  </si>
  <si>
    <t>Adres korespondencyjny</t>
  </si>
  <si>
    <t>Branża pracodawcy*</t>
  </si>
  <si>
    <t>Adres e-mail,</t>
  </si>
  <si>
    <t xml:space="preserve">na który będą przesyłane wszelkie informacje dotyczące Umowy Ubezpieczenia </t>
  </si>
  <si>
    <t>Nr telefonu</t>
  </si>
  <si>
    <t>Identyfikacja
Ubezpieczonego</t>
  </si>
  <si>
    <t>Obywatelstwo</t>
  </si>
  <si>
    <t>polskie</t>
  </si>
  <si>
    <t>Inne, jakie ?</t>
  </si>
  <si>
    <t>Dokument tożsamości**:</t>
  </si>
  <si>
    <t>dowód osobisty</t>
  </si>
  <si>
    <t>karta pobytu</t>
  </si>
  <si>
    <t>paszport</t>
  </si>
  <si>
    <t>seria i nr</t>
  </si>
  <si>
    <t>kraj wydania</t>
  </si>
  <si>
    <t>Warunki ubezpieczenia:</t>
  </si>
  <si>
    <t>suma
ubezpieczenia</t>
  </si>
  <si>
    <t>składka mies.</t>
  </si>
  <si>
    <t>Zawód wykonywany</t>
  </si>
  <si>
    <t>Zakres ochrony / Wysokość świadczeń / Ryczałt na podstawie OWU i taryfy:</t>
  </si>
  <si>
    <t>Kwota świadczenia</t>
  </si>
  <si>
    <r>
      <t xml:space="preserve">Ograniczenia
odpowiedzialności </t>
    </r>
    <r>
      <rPr>
        <vertAlign val="superscript"/>
        <sz val="10"/>
        <color indexed="8"/>
        <rFont val="Arial"/>
        <family val="2"/>
      </rPr>
      <t>(1)</t>
    </r>
  </si>
  <si>
    <r>
      <t xml:space="preserve">zgon Ubezpieczonego w wyniku Nieszczęśliwego wypadku </t>
    </r>
    <r>
      <rPr>
        <vertAlign val="superscript"/>
        <sz val="11"/>
        <color indexed="8"/>
        <rFont val="Arial"/>
        <family val="2"/>
      </rPr>
      <t>(2)</t>
    </r>
  </si>
  <si>
    <t>brak</t>
  </si>
  <si>
    <r>
      <t xml:space="preserve">zgon Ubezpieczonego w wyniku Nieszczęśliwego wypadku komunikacyjnego </t>
    </r>
    <r>
      <rPr>
        <vertAlign val="superscript"/>
        <sz val="11"/>
        <color indexed="8"/>
        <rFont val="Arial"/>
        <family val="2"/>
      </rPr>
      <t>(3)</t>
    </r>
  </si>
  <si>
    <t>powstanie u Ubezpieczonego Trwałego uszczerbku na zdrowiu w wyniku zawału serca lub udaru mózgu - za 1% uszczerbku</t>
  </si>
  <si>
    <t xml:space="preserve">pobyt Ubezpieczonego w Szpitalu z powodu Nieszczęśliwego wypadku </t>
  </si>
  <si>
    <t>pobyt Ubezpieczonego w Szpitalu z innych powodów niż Nieszczęśliwy wypadek</t>
  </si>
  <si>
    <t>6 miesięcy (nie dotyczy NNW)</t>
  </si>
  <si>
    <t>na wypadek określonego Ciężkiego zachorowania Ubezpieczonego</t>
  </si>
  <si>
    <t>zgon Współmałżonka Ubezpieczonego</t>
  </si>
  <si>
    <r>
      <t xml:space="preserve">zgon Współmałżonka Ubezpieczonego w wyniku Nieszczęśliwego wypadku </t>
    </r>
    <r>
      <rPr>
        <vertAlign val="superscript"/>
        <sz val="11"/>
        <color indexed="8"/>
        <rFont val="Arial"/>
        <family val="2"/>
      </rPr>
      <t>(2)</t>
    </r>
  </si>
  <si>
    <t>powstanie u współmałżonka Ubezpieczonego trwałego uszczerbku na zdrowiu w wyniku Nieszczęśliwego wypadku lub jego następstw za 1% orzeczonego Trwałego uszczerbku</t>
  </si>
  <si>
    <t xml:space="preserve">pobyt Współmałżonka Ubezpieczonego w Szpitalu z powodu Nieszczęśliwego wypadku </t>
  </si>
  <si>
    <t>urodzenie się Dziecka żywego Ubezpieczonemu</t>
  </si>
  <si>
    <t>zgon Dziecka Ubezpieczonego</t>
  </si>
  <si>
    <t>na wypadek osierocenia Dziecka Ubezpieczonego</t>
  </si>
  <si>
    <t>na wypadek określonego Ciężkiego zachorowania Dziecka Ubezpieczonego</t>
  </si>
  <si>
    <t xml:space="preserve">pobyt Dziecka Ubezpieczonego w Szpitalu z powodu Nieszczęśliwego wypadku </t>
  </si>
  <si>
    <t xml:space="preserve"> </t>
  </si>
  <si>
    <r>
      <rPr>
        <vertAlign val="superscript"/>
        <sz val="10"/>
        <rFont val="Arial"/>
        <family val="2"/>
      </rPr>
      <t>(1)</t>
    </r>
    <r>
      <rPr>
        <sz val="11"/>
        <color theme="1"/>
        <rFont val="Czcionka tekstu podstawowego"/>
        <family val="2"/>
      </rPr>
      <t xml:space="preserve"> Ograniczenia odpowiedzialności obowiązują w przypadkach okreslonych w Art. 7 OWU Pracownicze ubezpieczenie na zycie GOP-04, zatwierdzonych uchwałą zarządu UNIQA TU na Życie S.A. nr 128/2012 z dnia 3 października 2012r. wraz z odpowiednimi Ogólnymi Warunkami Ubezpieczeń Dodatkowych i postanowieniami Aneksu do zawartej umowy ubezpieczenia.</t>
    </r>
  </si>
  <si>
    <t>Uprawniony:</t>
  </si>
  <si>
    <t>1.</t>
  </si>
  <si>
    <t>PESEL lub data urodzenia (rok, miesiąc, dzień)</t>
  </si>
  <si>
    <t>udział (%)</t>
  </si>
  <si>
    <t>Adres
korespondencyjny</t>
  </si>
  <si>
    <t>2.</t>
  </si>
  <si>
    <t>3.</t>
  </si>
  <si>
    <t>podpis Wnioskującego/Ubezpieczonego</t>
  </si>
  <si>
    <t>GOP-GR1</t>
  </si>
  <si>
    <t>strona 1 z 2</t>
  </si>
  <si>
    <t>Oświadczenie Medyczne i Zawodowe:</t>
  </si>
  <si>
    <t>Stanu zdrowia Wnioskującego/Ubezpieczonego</t>
  </si>
  <si>
    <t>Część A</t>
  </si>
  <si>
    <t>Na zapytanie UNIQA TU na Życie S.A. oświadczam, iż:</t>
  </si>
  <si>
    <t>1. Nie przebywam obecnie na zwolnieniu lekarskim dłuższym niż 14 dni.</t>
  </si>
  <si>
    <t>2. Nie mam orzeczonej niepełnosprawności i nie przebywam na rencie.</t>
  </si>
  <si>
    <t xml:space="preserve">W przypadku podania przez Ubezpieczonego  nieprawdziwych informacji, Towarzystwo w okresie pierwszych 3 lat od objęcia ochroną ubezpieczeniową danego Ubezpieczonego lub zawarcia umowy ubezpieczenia z danym Ubezpieczającym ma prawo odmówić wypłaty świadczenia, w szczególności, gdy ta informacja zwiększyła prawdopodobieństwo wystąpienia zdarzenia ubezpieczeniowego. W przypadku podania nieprawdziwej informacji lub zatajenia informacji doszło w sposób umyślny, w razie wątpliwości co do skutków takich informacji przyjmuje się, że wystąpienie zdarzenia ubezpieczeniowego są następstwem podania tychże informacji. </t>
  </si>
  <si>
    <t>TAK, mogę podpisać niniejsze oświadczenia**</t>
  </si>
  <si>
    <t>NIE, nie mogę podpisać niniejszych oświadczeń**</t>
  </si>
  <si>
    <t>Część B</t>
  </si>
  <si>
    <t>Ja niżej podpisany oświadczam, że:</t>
  </si>
  <si>
    <t>1. Obecnie nie choruję, ani w przeszłości nie chorowałam/em i nie została u mnie rozpoznana żadna z wymienionych chorób:</t>
  </si>
  <si>
    <t>zawał ,stenocardia/choroba wieńcowa, wady serca, tętniak ,nadciśnienie tętnicze, astma, przewlekła obturacyjna choroba płuc, pylica, gruźlica, udar,  wylew, choroba Parkinsona, zapalenie stawów ( RZS , ZZSK),  endoproteza stawu biodrowego, rwa kulszowa,  białaczka, nowotwór złośliwy, AIDS ( w tym zakażenie HIV), niewydolność nerek, cukrzyca, hiperlipidemia, hipercholesterolemia , hipertrójglicerydemia , dna moczanowa, niewydolność wątroby, żółtaczka w tym WZW typu A,B,C; depresję, schizofrenię.</t>
  </si>
  <si>
    <t>2. Nie mam orzeczonej niepełnosprawności i nigdy nie przebywałam / przebywałem na rencie.</t>
  </si>
  <si>
    <t>3. Nie przebywałam / przebywałem w ciągu 3 ostatnich lat na zwolnieniu lekarskim dłuższym niż 30 dni (za wyjątkiem ciąży i opieki nad dzieckiem).</t>
  </si>
  <si>
    <r>
      <t>W przypadku podania przez Ubezpieczonego  nieprawdziwych informacji, Towarzystwo w okresie pierwszych 3 lat od objęcia ochroną ubezpieczeniową danego Ubezpieczonego lub zawarcia Umowy Ubezpieczenia z danym Ubezpieczającym ma prawo odmówić wypłaty świadczenia, w szczególności, gdy ta informacja zwiększyła prawdopodobieństwo wystąpienia zdarzenia ubezpieczeniowego. W przypadku gdy do podania nieprawdziwej informacji lub zatajenia informacji doszło w sposób umyślny, w razie wątpliwości co do skutków takich informacji przyjmuje się, że wystąpienie zdarzenia ubezpieczeniowego są następstwem podania tychże informacji.</t>
    </r>
    <r>
      <rPr>
        <sz val="10"/>
        <color indexed="8"/>
        <rFont val="Times New Roman"/>
        <family val="1"/>
      </rPr>
      <t xml:space="preserve"> </t>
    </r>
  </si>
  <si>
    <t xml:space="preserve">Oświadczam, że wszystkie informacje i dane podane w deklaracji zgody są prawdziwe i zgodne z moją wiedzą oraz zostały przekazane w dobrej wierze.
Zgodnie z art. 27 ust. 2 pkt 1 Ustawy o ochronie danych osobowych z dnia 29 sierpnia 1997 r. wyrażam zgodę na przetwarzanie przez UNIQA TU na Życie S.A. moich danych osobowych podanych w oświadczeniu w celu oceny ryzyka ubezpieczeniowego lub wykonania Umowy Ubezpieczenia oraz upoważniam UNIQA TU na Życie S.A. do udostępnienia wyżej wymienionych danych osobowych towarzystwom reasekuracyjnym na potrzeby związane z Umową Ubezpieczenia i działalnością ubezpieczeniową.
</t>
  </si>
  <si>
    <t>Część C</t>
  </si>
  <si>
    <t>Oświadczenie zawodowe</t>
  </si>
  <si>
    <r>
      <t>Na zapytanie UNIQA TU na Życie S.A. oświadczam, iż:</t>
    </r>
    <r>
      <rPr>
        <sz val="10"/>
        <color indexed="8"/>
        <rFont val="Times New Roman"/>
        <family val="1"/>
      </rPr>
      <t xml:space="preserve"> </t>
    </r>
    <r>
      <rPr>
        <sz val="10"/>
        <color indexed="56"/>
        <rFont val="Arial"/>
        <family val="2"/>
      </rPr>
      <t>nie wykonuję żadnego z wymienionych w niniejszym oświadczeniu zawodów:</t>
    </r>
  </si>
  <si>
    <t>Pracownik budowlany (praca na wysokości powyżej 4 m, przy rozbiórkach budynków, pod ziemią), pracownik tartaku, pracownik przemysłu wydobywczego pracujący pod ziemią, pracownik platformy wiertniczej, pracownik leśny, artysta cyrkowy, kaskader, sportowiec, pilot, nurek, kierowca rajdowy, kierowca przewożący ładunki niebezpieczne i wybuchowe lub pracownik wykonujący zawody z wykorzystaniem takich materiałów, pracownik służb mundurowych ( w tym między innymi: żołnierz zawodowy, funkcjonariusze służb specjalnych lub formacji zbrojnych, strażak, policjant, strażnik miejski) oraz inni pracownicy posiadający broń, marynarz / rybak, ratownik górski, wodny, lotniczy, elektryk pracujący przy napięciu powyżej 1kV, pracownik fizyczny przemysłu metalurgicznego, operator dźwigów i suwnic.</t>
  </si>
  <si>
    <t xml:space="preserve">W przypadku podania przez Ubezpieczonego  nieprawdziwych informacji, Towarzystwo w okresie pierwszych 3 lat od objęcia ochroną ubezpieczeniową danego Ubezpieczonego lub zawarcia Umowy Ubezpieczenia z danym Ubezpieczającym ma prawo odmówić wypłaty świadczenia, w szczególności, gdy ta informacja zwiększyła prawdopodobieństwo wystąpienia zdarzenia ubezpieczeniowego. W przypadku gdy do podania nieprawdziwej informacji lub zatajenia informacji doszło w sposób umyślny, w razie wątpliwości co do skutków takich informacji przyjmuje się, że wystąpienie zdarzenia ubezpieczeniowego są następstwem podania tychże informacji. </t>
  </si>
  <si>
    <t>Oświadczenia</t>
  </si>
  <si>
    <t>Potwierdzam zapoznanie się z Ogólnymi Warunkami Ubezpieczenia Rodzina &amp; Odpowiedzialność Pracownicze ubezpieczenie na zycie GOP-04 zatwierdzonych Uchwałą Zarządu UNIQA TU na Życie S.A. Nr 128/2012 z dnia 03 października 2012r. wraz z odpowiednimi Ogólnymi Warunkami Ubezpieczeń Dodatkowych, postanowieniami Aneksu do zawartej umowy ubezpieczenia oraz z Ogólnymi Warunkami Ubezpieczenia Dodatkowego „Medical Assistance” zatwierdzonymi Uchwałą Zarządu UNIQA TU na Życie S.A. Nr 5/2012 z dnia 10 stycznia 2012r. oraz Tabeli Procentowej Uszczerbku na Zdrowiu, z którymi zapoznałam/em się przed wypełnieniem deklaracji zgody i na podstawie których przystępuję do Umowy Ubezpieczenia.</t>
  </si>
  <si>
    <t>Oświadczam, że wszystkie informacje i dane zawarte w niniejszej deklaracji zgody są prawdziwe i zgodne z moją wiedzą oraz zostały przekazane w dobrej wierze. Jednocześnie przyjmuję do wiadomości, że świadome podanie informacji niezgodnych z prawdą lub zatajenie informacji stanowi naruszenie Umowy Ubezpieczenia i może skutkować zwolnieniem Ubezpieczyciela z odpowiedzialności. Znane mi są konsekwencje udzielenia nieprawidłowych informacji w deklaracji zgody określone w Ustawie - Kodeks Cywilny z dn. 23 kwietnia 1964r. (Dz. U. Nr 16 poz. 93, ze zm.).</t>
  </si>
  <si>
    <t xml:space="preserve">Wyrażam zgodę na przetwarzanie moich danych osobowych zgodnie z art. 27 ust. 2 pkt 1 Ustawy o ochronie danych osobowych (Dz. U. 2002r. Nr 101 poz. 926, ze zm.) przez UNIQA Towarzystwo Ubezpieczeń na Życie Spółka Akcyjna na potrzeby związane z Umową Ubezpieczenia, oceną ryzyka oraz w przyszłości dla celów archiwalnych. Upoważniam UNIQA TU na Życie S.A. do udostępniania ww. danych towarzystwom reasekuracyjnym. Zgodnie z art. 22 Ustawy o działalności ubezpieczeniowej (Dz.U.2010r. Nr 11 poz.66, ze zm.) upoważniam UNIQA TU na Życie S.A. do wglądu w dokumentację medyczną i zwracania się w moim imieniu do zakładów opieki zdrowotnej i lekarzy medycyny o informacje o okolicznościach związanych z oceną ryzyka ubezpieczeniowego i weryfikacją podanych przeze mnie danych o stanie zdrowia, ustaleniu prawa do świadczenia z tytułu zawartej Umowy Ubezpieczenia i wysokości tego świadczenia, a także informacji o przyczynie zgonu, z wyłączeniem wyników badań genetycznych.
Podmioty, o których mowa zwalniam z zachowania tajemnicy lekarskiej wobec UNIQA Towarzystwo Ubezpieczeń na Życie Spółka Akcyjna.
Ponadto w przypadku stwierdzenia przez UNIQA TU na Życie S.A. jakichkolwiek niejasności lub podwyższonego ryzyka wyrażam zgodę na uzupełnienie deklaracji zgody i rozszerzenie zakresu udzielonych przeze mnie informacji o dodatkowe pytania lub dokumenty w ramach niniejszej Umowy Ubezpieczenia.
</t>
  </si>
  <si>
    <t xml:space="preserve">Zostałam/em poinformowana/y, że:
a) administratorem moich danych osobowych jest UNIQA Towarzystwo Ubezpieczeń na Życie Spółka Akcyjna z siedzibą w Łodzi (90-520), ul. Gdańska 132, 
b) dane osobowe są zbierane w celu oceny ryzyka ubezpieczeniowego lub wykonania Umowy Ubezpieczenia, 
c) odbiorcami danych są podmioty wskazane w Ustawie z dnia 22 maja 2003r. o działalności ubezpieczeniowej (tj. Dz. U. 2010r. Nr 11 poz. 66, ze zm.),
d) podanie danych jest dobrowolne, posiadam prawo dostępu do treści swoich danych oraz ich poprawiania zgodnie z Ustawą o ochronie danych osobowych z dnia 29 sierpnia 1997r. (Dz. U. 2002r. Nr 101 poz. 926 ze zm.).
</t>
  </si>
  <si>
    <t xml:space="preserve">Wyrażam zgodę**       </t>
  </si>
  <si>
    <t xml:space="preserve">Nie wyrażam zgody**        </t>
  </si>
  <si>
    <t xml:space="preserve">na przetwarzanie moich danych osobowych, również po zakończeniu ochrony ubezpieczeniowej dla celów marketingu bezpośredniego produktów i usług przez 
UNIQA TU na Życie S.A., a także UNIQA TU S.A. </t>
  </si>
  <si>
    <t xml:space="preserve">na przesyłanie informacji handlowych przez UNIQA Towarzystwo Ubezpieczeń Spółka Akcyjna oraz UNIQA Towarzystwo Ubezpieczeń na Życie Spóółka Akcyjna na wskazany adres poczty elektronicznej, a także telefonicznie, telefaksem lub innym środkiem komunikacji elektronicznej, także po rozwiązaniu Umowy Ubezpieczenia oraz na składanie przez UNIQA Towarzystwo Ubezpieczeń na Życie Spółka Akcyjna oświadczeń i przekazywanie informacji dotyczących udzielanej ochrony ubezpieczeniowej w ramach zawartej Umowy Ubezpieczenia, które łączą mnie z UNIQA TU na Życie S.A. z wykorzystaniem środków komunikacji elektronicznej. </t>
  </si>
  <si>
    <t>data miejscowość</t>
  </si>
  <si>
    <t>nr i podpis pośrednika</t>
  </si>
  <si>
    <t>podpis Ubezpieczającego</t>
  </si>
  <si>
    <t>data i podpis Wnioskującego/Ubezpieczonego</t>
  </si>
  <si>
    <t>* - Do deklaracji należy wprowadzić w wymaganych polach dane o Branży i Statusie Prawnym Pracodawcy Ubezpieczonego zgodnie z poniższą tabelą:</t>
  </si>
  <si>
    <t>BRANŻA PRACODAWCY UBEZPIECZONEGO
(W polu należy podać kod wyboru z poniższej listy):</t>
  </si>
  <si>
    <t>STATUS PRAWNY PRACODAWCY UBEZPIECZONEGO
(W polu należy podać kod wyboru z poniższej listy):</t>
  </si>
  <si>
    <t>KOD</t>
  </si>
  <si>
    <t>Branża pracodawcy Ubezpieczonego</t>
  </si>
  <si>
    <t>Nazwa statusu prawnego Ubezpieczonego</t>
  </si>
  <si>
    <t xml:space="preserve">01
02
03
04
05
06
07
08
09
</t>
  </si>
  <si>
    <t xml:space="preserve">Bankowość / finanse / ubezpieczenia 
Edukacja / nauka / kultura 
Administracja / sektor publiczny 
Służba zdrowia
IT / telekomunikacja 
Energetyka  
Usługi  prawnicze 
Handel 
Przemysł 
</t>
  </si>
  <si>
    <t xml:space="preserve">10
11
12
13
14
15
16
17
18
</t>
  </si>
  <si>
    <t>Usługi transportowe 
Górnictwo 
Usługi
Turystyka / hotelarstwo
Rolnictwo
Służby mundurowe
Budownictwo
Marketing / reklama
Inne : wpisać jakie: …………………………………………..……</t>
  </si>
  <si>
    <t xml:space="preserve">01
02
03
00
</t>
  </si>
  <si>
    <t xml:space="preserve">osoba fizyczna
osoba fizyczna prowadząca działalność gospodarczą
osoba fizyczna wykonująca wolny zawód
Inne- wpisać jakie :…………………………..
</t>
  </si>
  <si>
    <t>** - odpowiednie zakreślić</t>
  </si>
  <si>
    <t>strona 2 z 2</t>
  </si>
  <si>
    <t>Szanowni Państwo,</t>
  </si>
  <si>
    <t>Wychodząc naprzeciw Państwa oczekiwaniom stworzyliśmy unikalną ofertę ubezpieczenia grupowego,</t>
  </si>
  <si>
    <t xml:space="preserve">którego forma i proponowany zakres ochrony zostały przygotowane specjalnie dla pracowników </t>
  </si>
  <si>
    <t>zakładów pracy.</t>
  </si>
  <si>
    <t xml:space="preserve">Ubezpieczenie grupowe UNIQA daje Państwu możliwość dopasowania jego elementów do potrzeb </t>
  </si>
  <si>
    <t>i wymagań ubezpieczanych Pracowników poprzez wybór:</t>
  </si>
  <si>
    <t xml:space="preserve">  ■   zakresu ochrony ubezpieczeniowej,</t>
  </si>
  <si>
    <t xml:space="preserve">  ■   sumy ubezpieczenia,</t>
  </si>
  <si>
    <t xml:space="preserve">  ■   wysokości świadczeń.</t>
  </si>
  <si>
    <t>Ubezpieczenie zawiera też szereg innych korzystnych rozwiązań:</t>
  </si>
  <si>
    <t xml:space="preserve">   ■   ubezpieczeniem mogą zostać objęci wszyscy pracownicy, bez względu na formę</t>
  </si>
  <si>
    <t xml:space="preserve">        ich zatrudnienia, zarówno pracujący w pełnym, jak i niepełnym wymiarze czasu pracy;</t>
  </si>
  <si>
    <t xml:space="preserve">   ■   ochrona ubezpieczeniowa trwa przez 24 godziny na dobę, na całym świecie;</t>
  </si>
  <si>
    <t xml:space="preserve">   ■   wysokość składki obliczana jest na podstawie struktury wieku i płci pracowników, </t>
  </si>
  <si>
    <t xml:space="preserve">        w relacji do sumy ubezpieczenia oraz wybranego zakresu świadczeń, co pozwala na optymalne</t>
  </si>
  <si>
    <t xml:space="preserve">        dopasowanie wielkości składki do grupy osób przystępujących do ubezpieczenia;</t>
  </si>
  <si>
    <t xml:space="preserve">   ■   w przypadku przystąpienia do ubezpieczenia grupy minimum 20 osób nie są stosowane 
        ograniczenia odpowiedzialnosci, o których mowa w Art.. 7 OWU</t>
  </si>
  <si>
    <t xml:space="preserve">        czyli okresy ograniczenia odpowiedzialności;</t>
  </si>
  <si>
    <t xml:space="preserve">   ■   świadczenia wypłacane z tytułu wystąpienia zdarzeń ubezpieczeniowych objętych umową</t>
  </si>
  <si>
    <t xml:space="preserve">        ubezpieczenia są wolne od podatku dochodowego oraz nie wchodzą w skład masy spadkowej;</t>
  </si>
  <si>
    <t xml:space="preserve">   ■   osobę uprawnioną do odbioru świadczenia z tytułu zgonu Ubezpieczonego wskazuje</t>
  </si>
  <si>
    <t xml:space="preserve">        Ubezpieczony, tj. pracownik, który przystępuje do ubezpieczenia;</t>
  </si>
  <si>
    <t xml:space="preserve">   ■   umowa ubezpieczenia zawierana jest przez pracodawcę na okres jednego roku z możliwością </t>
  </si>
  <si>
    <t xml:space="preserve">        automatycznego przedłużenia na kolejne roczne okresy;</t>
  </si>
  <si>
    <t xml:space="preserve">   ■   w przypadku przebywania ubezpieczonego pracownika na urlopie bezpłatnym </t>
  </si>
  <si>
    <t xml:space="preserve">        bądź wychowawczym, przejścia na emeryturę lub zmiany pracy, ubezpieczenie może być  </t>
  </si>
  <si>
    <t xml:space="preserve">        indywidualnie kontynuowane.</t>
  </si>
  <si>
    <t xml:space="preserve">W załączeniu przedstawiamy przygotowany specjalnie dla Państwa program ubezpieczeniowy - </t>
  </si>
  <si>
    <t>Pracownicze ubezpieczenie na życie GOP- 04. UNIQA gwarantuje nowoczesne rozwiązania</t>
  </si>
  <si>
    <t>i profesjonalną obsługę.</t>
  </si>
  <si>
    <t xml:space="preserve">                                                                                      Z poważaniem     </t>
  </si>
  <si>
    <t>UNIQA. Ubezpieczenia nowej generacji.</t>
  </si>
  <si>
    <t>UNIQA Towarzystwo Ubezpieczeń SA jest spółką Grupy UNIQA Austria - jednej z wiodących grup</t>
  </si>
  <si>
    <t>ubezpieczeniowych w Europie Środkowej.</t>
  </si>
  <si>
    <t xml:space="preserve">Grupa zatrudnia ponad 19 500 pracowników i agentów obsługujących ponad 7,1 mln Klientów </t>
  </si>
  <si>
    <t>i sprawujących pieczę nad ponad 14,7 milionami umów ubezpieczeniowych.</t>
  </si>
  <si>
    <t>UNIQA jest ubezpieczycielem uniwersalnym zabezpieczającym kompleksową ofertę w zakresie ubezpieczeń</t>
  </si>
  <si>
    <t>majątkowych i ubezpieczeń na życie.</t>
  </si>
  <si>
    <t>Indywidualna kontynuacja</t>
  </si>
  <si>
    <t>Zgon Ubezpieczonego w wyniku nieszczęśliwego wypadku lub jego następstw</t>
  </si>
  <si>
    <t>Zgon Ubezpieczonego w wyniku nieszczęśliwego wypadku komunikacyjnego</t>
  </si>
  <si>
    <t>Zgon Ubezpieczonego z powodu udaru mózgu lub zawału mięśnia sercowego</t>
  </si>
  <si>
    <t>5a</t>
  </si>
  <si>
    <t>Zgon współmałżonka Ubezpieczonego w wyniku nieszczęśliwego wypadku lub jego następstw</t>
  </si>
  <si>
    <t>16+17</t>
  </si>
  <si>
    <t>18a</t>
  </si>
  <si>
    <t>Urodzenie się dzieci Ubezpieczonemu w wyniku ciąży mnogiej (za każde dziecko)</t>
  </si>
  <si>
    <t>20+21</t>
  </si>
  <si>
    <t>Zgon dziecka (pozostającego na utrzymaniu) Ubezpieczonemu</t>
  </si>
  <si>
    <t>24a</t>
  </si>
  <si>
    <t>Indywidualna kontynuacja - wysokości składek:</t>
  </si>
  <si>
    <t>Wysokości składek w kolejnych latach:</t>
  </si>
  <si>
    <t>PRZEDZIAŁ WIEKOWY</t>
  </si>
  <si>
    <t>SKŁADKA</t>
  </si>
  <si>
    <t>w złotówkach</t>
  </si>
  <si>
    <t>do 44</t>
  </si>
  <si>
    <t>45_49</t>
  </si>
  <si>
    <t>50_54</t>
  </si>
  <si>
    <t>55_59</t>
  </si>
  <si>
    <t>60_64</t>
  </si>
  <si>
    <t>powyżej 65</t>
  </si>
  <si>
    <t>Łódź, dnia</t>
  </si>
  <si>
    <r>
      <t xml:space="preserve">Zastosowano następujace </t>
    </r>
    <r>
      <rPr>
        <b/>
        <sz val="12"/>
        <rFont val="Arial"/>
        <family val="2"/>
      </rPr>
      <t>narzuty</t>
    </r>
    <r>
      <rPr>
        <sz val="12"/>
        <rFont val="Arial"/>
        <family val="2"/>
      </rPr>
      <t>:</t>
    </r>
  </si>
  <si>
    <t>SKŁADKA WYLICZONA Z ARKUSZA:</t>
  </si>
  <si>
    <t>SKŁADKA OFEROWANA:</t>
  </si>
  <si>
    <t>Obliczenie wysokości składki oparto na następującej strukturze wiekowej</t>
  </si>
  <si>
    <t>WIEK</t>
  </si>
  <si>
    <t>16_19</t>
  </si>
  <si>
    <t>20_24</t>
  </si>
  <si>
    <t>25_29</t>
  </si>
  <si>
    <t>30_34</t>
  </si>
  <si>
    <t>35_39</t>
  </si>
  <si>
    <t>40_44</t>
  </si>
  <si>
    <t>65_69</t>
  </si>
  <si>
    <t>Razem</t>
  </si>
  <si>
    <r>
      <t>Pracownicze ubezpieczenie na życie – GOP- 04</t>
    </r>
    <r>
      <rPr>
        <sz val="10"/>
        <rFont val="Arial CE"/>
        <family val="0"/>
      </rPr>
      <t xml:space="preserve">, jest to ubezpieczenie, skierowane do pracodawców </t>
    </r>
  </si>
  <si>
    <t>i ich pracowników, którzy w trosce o finansowe zabezpieczenie następstw nieprzewidzianych</t>
  </si>
  <si>
    <t>zdarzeń losowych decydują się na zawarcie umowy ubezpieczenia.</t>
  </si>
  <si>
    <t xml:space="preserve">W celu dopasowania formy zawarcia umowy ubezpieczenia do potrzeb pracodawcy, zastosowaliśmy </t>
  </si>
  <si>
    <t>dwa rozwiązania pozwalające na:</t>
  </si>
  <si>
    <t xml:space="preserve">   ■   opłacanie składki ubezpieczeniowej przez pracownika – w takim przypadku składka potrącana</t>
  </si>
  <si>
    <t xml:space="preserve">        jest przez pracodawcę za zgodą Ubezpieczonego pracownika z jego wynagrodzenia,</t>
  </si>
  <si>
    <t xml:space="preserve">   ■   opłacanie składki ubezpieczeniowej przez ubezpieczającego pracodawcę ze środków zakładu</t>
  </si>
  <si>
    <t xml:space="preserve">        pracy na rzecz Ubezpieczonego pracownika. W tym przypadku:</t>
  </si>
  <si>
    <r>
      <t xml:space="preserve">               </t>
    </r>
    <r>
      <rPr>
        <sz val="10"/>
        <color indexed="22"/>
        <rFont val="Arial CE"/>
        <family val="0"/>
      </rPr>
      <t>■</t>
    </r>
    <r>
      <rPr>
        <sz val="10"/>
        <rFont val="Arial CE"/>
        <family val="0"/>
      </rPr>
      <t xml:space="preserve">   składka stanowi koszty uzyskania przychodu pracodawcy </t>
    </r>
  </si>
  <si>
    <t xml:space="preserve">                    (Ustawa o podatku dochodowym od osób prawnych z dnia 15.02.1992 r. z późniejszymi </t>
  </si>
  <si>
    <t xml:space="preserve">                    zmianami Art. 16 pkt 59),</t>
  </si>
  <si>
    <r>
      <t xml:space="preserve">               </t>
    </r>
    <r>
      <rPr>
        <sz val="10"/>
        <color indexed="22"/>
        <rFont val="Arial CE"/>
        <family val="0"/>
      </rPr>
      <t>■</t>
    </r>
    <r>
      <rPr>
        <sz val="10"/>
        <rFont val="Arial CE"/>
        <family val="0"/>
      </rPr>
      <t xml:space="preserve">   składka stanowi przychód dla Ubezpieczonego pracownika </t>
    </r>
  </si>
  <si>
    <t xml:space="preserve">                    (Ustawa o podatku dochodowym od osób fizycznych z dnia 26.07.1991 r. </t>
  </si>
  <si>
    <t xml:space="preserve">                    z późniejszymi zmianami Art.12 ust 1),</t>
  </si>
  <si>
    <r>
      <t xml:space="preserve">               </t>
    </r>
    <r>
      <rPr>
        <sz val="10"/>
        <color indexed="22"/>
        <rFont val="Arial CE"/>
        <family val="0"/>
      </rPr>
      <t>■</t>
    </r>
    <r>
      <rPr>
        <sz val="10"/>
        <rFont val="Arial CE"/>
        <family val="0"/>
      </rPr>
      <t xml:space="preserve">   świadczenie wypłacone z tytułu zgonu Ubezpieczonego zwalnia Ubezpieczającego</t>
    </r>
  </si>
  <si>
    <t xml:space="preserve">                    pracodawcę z obowiązku wypłaty odprawy pośmiertnej do wysokości sumy</t>
  </si>
  <si>
    <t xml:space="preserve">                    ubezpieczenia (Art.93 KP).</t>
  </si>
  <si>
    <t xml:space="preserve">Odpowiedzialność UNIQA wchodzi w życie z dniem określonym na polisie, po opłaceniu przez </t>
  </si>
  <si>
    <t>Ubezpieczającego składki we wskazanym terminie.</t>
  </si>
  <si>
    <t>Za datę opłacenia składki uważa się datę wpływu składki na rachunek bankowy.</t>
  </si>
  <si>
    <t xml:space="preserve">Roszczenia z tytułu umowy ubezpieczenia należy zgłaszać do UNIQA:   </t>
  </si>
  <si>
    <t xml:space="preserve">   ■   telefonicznie pod numer telefonu Centrum Pomocy Grupy Ubezpieczeniowej 801 597 597 </t>
  </si>
  <si>
    <t xml:space="preserve">        lub 42 66 66 500 dla tel komórkowych,</t>
  </si>
  <si>
    <t xml:space="preserve">   ■   w Regionalnym Centrum Obsługi Świadczeń,</t>
  </si>
  <si>
    <r>
      <t xml:space="preserve">   ■   w formie elektronicznej przez stronę </t>
    </r>
    <r>
      <rPr>
        <u val="single"/>
        <sz val="10"/>
        <color indexed="12"/>
        <rFont val="Arial CE"/>
        <family val="0"/>
      </rPr>
      <t xml:space="preserve">www.uniqa.pl </t>
    </r>
  </si>
  <si>
    <t>Umowa ubezpieczenia może zostać zawarta w wariancie podstawowym obejmującym zgon</t>
  </si>
  <si>
    <t>Ubezpieczonego lub w wariancie rozszerzonym, w którym wariant podstawowy, zostaje</t>
  </si>
  <si>
    <t xml:space="preserve">uzupełniony o wybrane umowy dodatkowe. </t>
  </si>
  <si>
    <t>W załączeniu przedstawiamy opis zdarzeń ubezpieczeniowych zastosowanych w niniejszej ofercie:</t>
  </si>
  <si>
    <t>Wariant podstawowy:</t>
  </si>
  <si>
    <t xml:space="preserve">Zgon Ubezpieczonego: </t>
  </si>
  <si>
    <t xml:space="preserve">   ■   Świadczenie wypłacane jest osobie uprawnionej wskazanej przez Ubezpieczonego.</t>
  </si>
  <si>
    <t xml:space="preserve">   ■   Odpowiedzialność UNIQA następuje od daty wskazanej na polisie.</t>
  </si>
  <si>
    <t xml:space="preserve">   ■   Bez względu na liczbę osób przystępujących do ubezpieczenia nie mają zastosowania ograniczenia  
        odpowiedzialności o których mowa w Art. 7 OWU.</t>
  </si>
  <si>
    <t>Lista zdarzeń ubezpieczeniowych przyjętych w ofercie wariantu rozszerzonego:</t>
  </si>
  <si>
    <t>Zgon Ubezpieczonego w wyniku nieszczęśliwego wypadku lub jego następstw:</t>
  </si>
  <si>
    <t xml:space="preserve">   ■   Świadczenie wypłacane jest osobie uprawnionej wskazanej przez Ubezpieczonego. </t>
  </si>
  <si>
    <t xml:space="preserve">   ■   Za zgon Ubezpieczonego w wyniku nieszczęśliwego wypadku lub jego następstw uważa się </t>
  </si>
  <si>
    <t xml:space="preserve">        zgon, który nastąpił na skutek nagłego, gwałtownego, wywołanego przyczyną zewnętrzną</t>
  </si>
  <si>
    <t xml:space="preserve">        zdarzenia, które wystąpiło niezależnie od woli Ubezpieczonego.  </t>
  </si>
  <si>
    <t xml:space="preserve">   ■   Świadczenie wypłacane jest, jeżeli zgon nastąpi przed upływem 360 dni od daty </t>
  </si>
  <si>
    <t xml:space="preserve">        nieszczęśliwego wypadku. </t>
  </si>
  <si>
    <t>Zgon Ubezpieczonego w wyniku nieszczęśliwego wypadku komunikacyjnego
lub jego następstw:</t>
  </si>
  <si>
    <t xml:space="preserve">   ■   Za zgon Ubezpieczonego w wyniku nieszczęśliwego wypadku lub jego następstw uważa się</t>
  </si>
  <si>
    <t xml:space="preserve">        zdarzenia, które wystąpiło niezależnie od woli Ubezpieczonego.</t>
  </si>
  <si>
    <t xml:space="preserve">   ■   Za zgon Ubezpieczonego w wyniku nieszczęśliwego wypadku komunikacyjnego lub jego</t>
  </si>
  <si>
    <t xml:space="preserve">        następstw uważa się zgon, który wystąpił w następstwie nieszczęśliwego wypadku w czasie</t>
  </si>
  <si>
    <t xml:space="preserve">        jazdy środkiem lokomocji (pojazd silnikowy), w którym Ubezpieczony występował, jako pasażer </t>
  </si>
  <si>
    <t xml:space="preserve">        lub kierowca pojazdu samochodowego, szynowego, statku wodnego, powietrznego lub pieszego i 
        rowerzysty jako uczestnika ruchu. </t>
  </si>
  <si>
    <t xml:space="preserve">   ■   Świadczenie wypłacane jest, jeżeli zgon nastąpi przed upływem 360 dni od daty</t>
  </si>
  <si>
    <t xml:space="preserve">        nieszczęśliwego wypadku.</t>
  </si>
  <si>
    <t>Zgon Ubezpieczonego w wyniku nieszczęśliwego wypadku w pracy lub jego następstw:</t>
  </si>
  <si>
    <t xml:space="preserve">   ■   Za zgon Ubezpieczonego w wyniku następstw nieszczęśliwego wypadku w pracy uważa się</t>
  </si>
  <si>
    <t xml:space="preserve">        zgon, który nastąpił podczas wykonywania przez Ubezpieczonego pracy, na skutek nagłego, </t>
  </si>
  <si>
    <t xml:space="preserve">        gwałtownego, wywołanego przyczyną zewnętrzną zdarzenia, które wystąpiło niezależnie od woli</t>
  </si>
  <si>
    <t xml:space="preserve">        Ubezpieczonego.  </t>
  </si>
  <si>
    <t>Zgon Ubezpieczonego w wyniku nieszczęśliwego wypadku komunikacyjnego w pracy
lub jego następstw:</t>
  </si>
  <si>
    <t xml:space="preserve">        zgon, który nastąpił podczas wykonywania przez Ubezpieczonego pracy, na skutek nagłego</t>
  </si>
  <si>
    <t xml:space="preserve">        Ubezpieczonego. </t>
  </si>
  <si>
    <t xml:space="preserve">   ■   Za zgon Ubezpieczonego w wyniku nieszczęśliwego wypadku komunikacyjnego w pracy uważa</t>
  </si>
  <si>
    <t xml:space="preserve">        się zgon, który wystąpił w następstwie nieszczęśliwego wypadku, podczas wykonywania przez</t>
  </si>
  <si>
    <t xml:space="preserve">        Ubezpieczonego pracy w  czasie jazdy środkiem lokomocji (pojazd silnikowy), </t>
  </si>
  <si>
    <t xml:space="preserve">        w którym Ubezpieczony występował, jako pasażer lub kierowca pojazdu samochodowego,</t>
  </si>
  <si>
    <t xml:space="preserve">        szynowego, statku wodnego, powietrznego lub pieszego i rowerzysty jako uczestnika ruchu. </t>
  </si>
  <si>
    <t>Zgon Ubezpieczonego w wyniku udaru mózgu lub zawału serca:</t>
  </si>
  <si>
    <t xml:space="preserve">   ■   Świadczenie wypłacane jest, jeżeli zgon nastąpi przed upływem 30 dni od daty wystąpienia</t>
  </si>
  <si>
    <t xml:space="preserve">        udaru mózgu lub zawału serca.</t>
  </si>
  <si>
    <t>Trwały uszczerbek na zdrowiu Ubezpieczonego w wyniku nieszczęśliwego wypadku:</t>
  </si>
  <si>
    <t xml:space="preserve">   ■   Świadczenie wypłacane jest Ubezpieczonemu.</t>
  </si>
  <si>
    <t xml:space="preserve">   ■   Za trwały uszczerbek na zdrowiu uważa się trwałe upośledzenie, czynności lub funkcji</t>
  </si>
  <si>
    <t xml:space="preserve">        organizmu człowieka, będące wynikiem nieszczęśliwego wypadku, wywołanego nagłą </t>
  </si>
  <si>
    <t xml:space="preserve">        gwałtowną przyczyną zewnętrzną niezależnie od woli Ubezpieczonego. </t>
  </si>
  <si>
    <t xml:space="preserve">   ■   Stopień trwałego uszczerbku na zdrowiu ustalany jest niezwłocznie po całkowitym zakończeniu</t>
  </si>
  <si>
    <t xml:space="preserve">        leczenia, nie później jednak niż w 24. miesiącu od dnia nieszczęśliwego wypadku. </t>
  </si>
  <si>
    <t>Trwały uszczerbek na zdrowiu Ubezpieczonego w wyniku nieszczęśliwego wypadku 
w pracy:</t>
  </si>
  <si>
    <t xml:space="preserve">   ■   Za trwały uszczerbek na zdrowiu uważa się trwałe upośledzenie czynności lub funkcji organizmu</t>
  </si>
  <si>
    <t xml:space="preserve">        człowieka, będące wynikiem nieszczęśliwego wypadku, wywołanego nagłą gwałtowną</t>
  </si>
  <si>
    <t xml:space="preserve">        przyczyną zewnętrzną niezależnie od woli Ubezpieczonego w czasie wykonywania przez </t>
  </si>
  <si>
    <t xml:space="preserve">        Ubezpieczonego pracy.</t>
  </si>
  <si>
    <t xml:space="preserve">        leczenia, nie później jednak niż w 24. miesiącu od dnia nieszczęśliwego wypadku.</t>
  </si>
  <si>
    <t>Znaczny trwały uszczerbek na zdrowiu Ubezpieczonego w wyniku nieszczęśliwego wypadku:</t>
  </si>
  <si>
    <t xml:space="preserve">        człowieka będącego wynikiem nieszczęśliwego wypadku, wywołanego nagłą gwałtowną </t>
  </si>
  <si>
    <t xml:space="preserve">        przyczyną zewnętrzną niezależnie od woli Ubezpieczonego w przypadku, gdy trwały uszczerbek</t>
  </si>
  <si>
    <t xml:space="preserve">        został określony, powyżej 10% uszczerbku na zdrowiu.</t>
  </si>
  <si>
    <t xml:space="preserve">   ■   W przypadku, gdy trwały uszczerbek na zdrowiu przekroczy 40%, Ubezpieczonemu przysługuje</t>
  </si>
  <si>
    <t xml:space="preserve">        dodatkowa wypłata w wysokości 100% należnej kwoty świadczenia. </t>
  </si>
  <si>
    <t xml:space="preserve">   ■   Stopień uszczerbku ustalany jest niezwłocznie po całkowitym zakończeniu leczenia, nie później</t>
  </si>
  <si>
    <t xml:space="preserve">        niż w 24. miesiącu od dnia nieszczęśliwego wypadku.</t>
  </si>
  <si>
    <t>Trwały uszczerbek na zdrowiu Ubezpieczonego w wyniku udaru mózgu lub zawału serca:</t>
  </si>
  <si>
    <t xml:space="preserve">   ■   Za trwały uszczerbek na zdrowiu Ubezpieczonego w wyniku udaru mózgu lub zawału serca</t>
  </si>
  <si>
    <t xml:space="preserve">        uważa się trwałe, nie rokujące poprawy upośledzenie czynności lub funkcji danego organu, </t>
  </si>
  <si>
    <t xml:space="preserve">        narządu lub układu.</t>
  </si>
  <si>
    <t xml:space="preserve">   ■   Stopień trwałego uszczerbku ustalany jest niezwłocznie po zakończeniu leczenia nie wcześniej</t>
  </si>
  <si>
    <t xml:space="preserve">        niż po 120 dniach od dnia wystąpienia zawału serca lub udaru mózgu jednak nie później </t>
  </si>
  <si>
    <t xml:space="preserve">        niż w 24. miesiącu od daty wystąpienia.</t>
  </si>
  <si>
    <t>Trwała i całkowita niezdolność Ubezpieczonego do pracy w wyniku nieszczęśliwego 
wypadku lub jego następstw:</t>
  </si>
  <si>
    <t xml:space="preserve">   ■   Za trwałą i całkowitą niezdolność Ubezpieczonego do pracy w wyniku nieszczęśliwego wypadku</t>
  </si>
  <si>
    <t xml:space="preserve">        lub jego następstw uważa się naruszenie sprawności organizmu wywołane nagłą gwałtowną</t>
  </si>
  <si>
    <t xml:space="preserve">        przyczyną zewnętrzną niezależnie od woli Ubezpieczonego, w następstwie, którego</t>
  </si>
  <si>
    <t xml:space="preserve">        Ubezpieczony, całkowicie i trwale utracił zdolność do wykonywania jakiejkolwiek pracy. </t>
  </si>
  <si>
    <t xml:space="preserve">   ■   Świadczenie wypłacane jest, jeżeli wydanie orzeczenia nastąpiło przed upływem 36 miesięcy </t>
  </si>
  <si>
    <t xml:space="preserve">        od daty nieszczęśliwego wypadku.</t>
  </si>
  <si>
    <t xml:space="preserve">   ■   Świadczenie wypłacane jest jeden raz w stosunku do danego Ubezpieczonego.</t>
  </si>
  <si>
    <t>Trwała i całkowita niezdolność Ubezpieczonego do pracy w wyniku choroby 
lub nieszczęśliwego wypadku i jego następstw:</t>
  </si>
  <si>
    <t xml:space="preserve">   ■   Za trwałą i całkowitą niezdolność do pracy uważa się spowodowane nieszczęśliwym wypadkiem</t>
  </si>
  <si>
    <t xml:space="preserve">        lub chorobą, naruszenia sprawności organizmu, w wyniku, którego Ubezpieczony całkowicie</t>
  </si>
  <si>
    <t xml:space="preserve">        i trwale utracił zdolność do wykonywania jakiejkolwiek pracy. </t>
  </si>
  <si>
    <t xml:space="preserve">   ■   Świadczenie z tytułu trwałej i całkowitej niezdolność Ubezpieczonego do pracy w wyniku </t>
  </si>
  <si>
    <t xml:space="preserve">        nieszczęśliwego wypadku i jego następstw</t>
  </si>
  <si>
    <t xml:space="preserve">        wypłacane jest, jeżeli wydanie orzeczenia o trwałej i całkowitej niezdolności nastąpiło przed</t>
  </si>
  <si>
    <t xml:space="preserve">        upływem 36 miesięcy od daty nieszczęśliwego wypadku.</t>
  </si>
  <si>
    <t xml:space="preserve">   ■   Świadczenie z tytułu trwałej i całkowitej niezdolność Ubezpieczonego do pracy w wyniku</t>
  </si>
  <si>
    <t xml:space="preserve">        choroby wypłacane jest po przedstawieniu przez Ubezpieczonego (między innymi) orzeczenia</t>
  </si>
  <si>
    <t xml:space="preserve">        wydanego przez lekarza orzecznika Zakładu Ubezpieczeń Społecznych.</t>
  </si>
  <si>
    <t>Pobyt Ubezpieczonego w szpitalu w wyniku nieszczęśliwego wypadku lub jego następstw:</t>
  </si>
  <si>
    <t xml:space="preserve">   ■   Świadczenie wypłacane jest za każdy dzień nieprzerwanego pobytu w szpitalu począwszy od 1. </t>
  </si>
  <si>
    <t xml:space="preserve">        dnia maksymalnie przez 180 dni w ciągu roku polisowego. </t>
  </si>
  <si>
    <t xml:space="preserve">   ■   Za dzień pobytu przyjmuje się każdą rozpoczętą dobę pobytu Ubezpieczonego w szpitalu.</t>
  </si>
  <si>
    <t xml:space="preserve">   ■   Za nieszczęśliwy wypadek uważa się nagłe, gwałtowne, wywołane przyczyną zewnętrzną</t>
  </si>
  <si>
    <t xml:space="preserve">        zdarzenie, które wystąpiło niezależnie od woli Ubezpieczonego.</t>
  </si>
  <si>
    <t xml:space="preserve">   ■   Za pobyt w szpitalu uważa się niezbędny z medycznego punktu widzenia pobyt w zakładzie </t>
  </si>
  <si>
    <t xml:space="preserve">        lecznictwa zamkniętego działającego zgodnie z obowiązującymi przepisami prawnymi </t>
  </si>
  <si>
    <t xml:space="preserve">        przeznaczonym do diagnozowania, leczenia i rehabilitacji tych chorych, których stan wymaga </t>
  </si>
  <si>
    <t xml:space="preserve">        całodobowej opieki lekarsko-pielęgniarskiej. </t>
  </si>
  <si>
    <t xml:space="preserve">   ■   Odpowiedzialność UNIQA dotyczy Polski, krajów Unii Europejskiej, Szwajcarii, Norwegii, USA,</t>
  </si>
  <si>
    <t xml:space="preserve">        Kanady, Japonii, Australii. </t>
  </si>
  <si>
    <t xml:space="preserve">   ■   Odpowiedzialność UNIQA w zakresie tego zdarzenia obowiązuje przez 12 miesięcy od daty </t>
  </si>
  <si>
    <t xml:space="preserve">       nieszczęśliwego wypadku.</t>
  </si>
  <si>
    <t>Pobyt Ubezpieczonego w szpitalu z przyczyn innych niż nieszczęśliwy wypadek:</t>
  </si>
  <si>
    <t xml:space="preserve">   ■   Świadczenie wypłacane jest za każdy dzień nieprzerwanego pobytu w szpitalu </t>
  </si>
  <si>
    <t xml:space="preserve">        począwszy od 1. dnia pobytu, pod warunkiem, że pobyt trwał minimum 3 dni; </t>
  </si>
  <si>
    <t xml:space="preserve">        maksymalnie przez 180 dni w roku polisowym.</t>
  </si>
  <si>
    <t xml:space="preserve">   ■   Od 1. do 15. dnia pobytu świadczenie wypłacane jest w wysokości 100% ryczałtu wskazanego w 
        polisie.</t>
  </si>
  <si>
    <t xml:space="preserve">   ■   Od 16.dnia pobytu świadczenie wypłacane jest w wysokości 50% ryczałtu.</t>
  </si>
  <si>
    <t xml:space="preserve">   ■   Za dzień pobytu przyjmuje się każdą rozpoczętą dobę pobytu Ubezpieczonego w szpitalu wskazanego 
        w polisie.</t>
  </si>
  <si>
    <t xml:space="preserve">   ■   Za pobyt w szpitalu uważa się niezbędny z medycznego punktu widzenia pobyt w zakładzie</t>
  </si>
  <si>
    <t xml:space="preserve">        przeznaczonym do diagnozowania, leczenia i rehabilitacji tych chorych, których stan</t>
  </si>
  <si>
    <t xml:space="preserve">        wymaga całodobowej opieki lekarsko-pielęgniarskiej. </t>
  </si>
  <si>
    <t xml:space="preserve">   ■   Odpowiedzialność UNIQA dotyczy Polski, krajów Unii Europejskiej, Szwajcarii, Norwegii, USA, </t>
  </si>
  <si>
    <t xml:space="preserve">        Kanady Japonii, Australii.</t>
  </si>
  <si>
    <t xml:space="preserve">   ■   Ograniczenia odpowiedzialności - 1 miesiąc (dla grup, w których do ubezpieczenia przystępuje mniej 
         niż 20 osób w odniesieniu do tych osób).</t>
  </si>
  <si>
    <t>Pobyt ubezpieczonego na oddziale intensywnej terapii OIOM w wyniku nieszczęśliwego
 wypadku, jego następstw lub choroby:</t>
  </si>
  <si>
    <t xml:space="preserve">   ■   Świadczenie wypłacane jest z tytułu niezbędnego z medycznego punktu widzenia pobytu</t>
  </si>
  <si>
    <t xml:space="preserve">        na OIOM od 1. dnia nieprzerwanego pobytu maksymalnie przez 180 dni w ciągu roku</t>
  </si>
  <si>
    <t xml:space="preserve">        polisowego. </t>
  </si>
  <si>
    <t xml:space="preserve">   ■   Za pobyt w szpitalu na OIOM uważa się niezbędny z medycznego punktu widzenia pobyt </t>
  </si>
  <si>
    <t xml:space="preserve">        w zakładzie lecznictwa zamkniętego działającego zgodnie z obowiązującymi przepisami</t>
  </si>
  <si>
    <t xml:space="preserve">        prawnymi przeznaczonym do diagnozowania, leczenia i rehabilitacji tych chorych, </t>
  </si>
  <si>
    <t xml:space="preserve">        których stan wymaga całodobowej opieki lekarsko-pielęgniarskiej w stanie bezpośredniego </t>
  </si>
  <si>
    <t xml:space="preserve">        zagrożenia życia. </t>
  </si>
  <si>
    <t xml:space="preserve">   ■   Odpowiedzialność UNIQA dotyczy Polski, krajów Unii Europejskiej, Szwajcarii, Norwegii,</t>
  </si>
  <si>
    <t xml:space="preserve">        USA, Kanady Japonii, Australii.</t>
  </si>
  <si>
    <t xml:space="preserve">   ■   Odpowiedzialność UNIQA w zakresie tego zdarzenia obowiązuje przez 12 miesięcy </t>
  </si>
  <si>
    <t>Pobyt Ubezpieczonego w szpitalu po operacji chirurgicznej
(świadczenie rekonwalescencyjne):</t>
  </si>
  <si>
    <t xml:space="preserve">   ■   Świadczenie wypłacane jest Ubezpieczonemu. </t>
  </si>
  <si>
    <t xml:space="preserve">   ■   Świadczenie wypłacane jest w formie ryczałtu za każdy dzień pobytu w szpitalu bezpośrednio</t>
  </si>
  <si>
    <t xml:space="preserve">        po odbytej operacji maksymalnie przez 10 dni pobytu od dnia operacji.</t>
  </si>
  <si>
    <t xml:space="preserve">   ■   Za pobyt Ubezpieczonego w szpital po operacji chirurgicznej uważa się niezbędny </t>
  </si>
  <si>
    <t xml:space="preserve">        z medycznego punktu widzenia pobyt zakładzie lecznictwa zamkniętego działającego </t>
  </si>
  <si>
    <t xml:space="preserve">        zgodnie z obowiązującymi przepisami prawnymi przeznaczonym do diagnozowania, </t>
  </si>
  <si>
    <t xml:space="preserve">        leczenia i rehabilitacji tych chorych, których stan wymaga całodobowej opieki lekarsko-</t>
  </si>
  <si>
    <t xml:space="preserve">        pielęgniarskiej po dobytej operacji chirurgicznej.</t>
  </si>
  <si>
    <t xml:space="preserve">   ■   Odpowiedzialność UNIQA dotyczy Polski. </t>
  </si>
  <si>
    <t>Ciężkie zachorowania Ubezpieczonego:</t>
  </si>
  <si>
    <t xml:space="preserve">   ■   Wypłata świadczenia przysługuje jeden raz to jest przy pierwszym zaistnieniu każdego </t>
  </si>
  <si>
    <t xml:space="preserve">        z ciężkich zachorowań: zawału serca, nowotworu, udaru mózgu, niewydolności nerek, porażenia</t>
  </si>
  <si>
    <t xml:space="preserve">        kończyn (paraplegia i tetraplegia), całkowitej utraty wzroku, śpiączki, oparzeń,</t>
  </si>
  <si>
    <t xml:space="preserve">        utraty mowy, utraty słuchu, guza mózgu, utraty kończyn oraz operacji by-pass, przeszczepu</t>
  </si>
  <si>
    <t xml:space="preserve">        narządów: serca, płuc, wątroby, trzustki,  jednej nerki, szpiku kostnego, wszczepienia</t>
  </si>
  <si>
    <t xml:space="preserve">        sztucznego serca; operacji zastawek serca, operacji aorty, Choroba Creutzfelda-Jakoba, Choroba 
        Alzheimera, Choroba Parkinsona.</t>
  </si>
  <si>
    <t xml:space="preserve">   ■   Ograniczenia odpowiedzialności - 3 miesiące (dla grup, w których do ubezpieczenia przystępuje mniej 
        niż 20 osób).</t>
  </si>
  <si>
    <t>Operacje chirurgiczne Ubezpieczonego:</t>
  </si>
  <si>
    <t xml:space="preserve">   ■   Wypłata świadczenia przysługuje za każdą odbytą operację wskazaną w wykazie 537</t>
  </si>
  <si>
    <t xml:space="preserve">        najczęściej wykonywanych operacji chirurgicznych (zgodnie z wykazem UNIQA).</t>
  </si>
  <si>
    <t xml:space="preserve">   ■   Wysokość łącznego świadczenia z tytułu wszystkich odbytych operacji ograniczona jest </t>
  </si>
  <si>
    <t xml:space="preserve">        do maksymalnej wartości limitu świadczeń określonej w ofercie.</t>
  </si>
  <si>
    <t xml:space="preserve">   ■   Operacje muszą być przeprowadzane w szpitalu to jest w zakładzie lecznictwa zamkniętego</t>
  </si>
  <si>
    <t xml:space="preserve">        działającego zgodnie z obowiązującymi przepisami prawnymi przeznaczonym </t>
  </si>
  <si>
    <t xml:space="preserve">        do diagnozowania, leczenia i rehabilitacji tych chorych, których stan wymaga całodobowej </t>
  </si>
  <si>
    <t xml:space="preserve">        opieki lekarsko-pielęgniarskiej na terytorium Polski. </t>
  </si>
  <si>
    <t xml:space="preserve">   ■   Ograniczenia odpowiedzialności - 1 miesiąc (jeśli do ubezpieczenia przystępuje mniej niż 20 osób).</t>
  </si>
  <si>
    <t>Zgon współmałżonka Ubezpieczonego:</t>
  </si>
  <si>
    <t xml:space="preserve">   ■   Jako współmałżonka traktuje się również konkubenta Ubezpieczonego, z którym </t>
  </si>
  <si>
    <t xml:space="preserve">        ubezpieczony pozostawał, co najmniej 2 lata w faktycznym związku wspólnie z nim</t>
  </si>
  <si>
    <t xml:space="preserve">        zamieszkiwał i prowadził gospodarstwo domowe a przy tym ani Ubezpieczony </t>
  </si>
  <si>
    <t xml:space="preserve">        ani konkubent nie pozostawał w związku małżeńskim.</t>
  </si>
  <si>
    <t xml:space="preserve">   ■  Ograniczenia odpowiedzialności - 3 miesiące (jeśli do ubezpieczenia przystępuje mniej niż 20 osób).</t>
  </si>
  <si>
    <t>Zgon współmałżonka Ubezpieczonego w wyniku nieszczęśliwego wypadku 
lub jego następstw:</t>
  </si>
  <si>
    <t xml:space="preserve">   ■   Jako współmałżonka traktuje się również konkubenta Ubezpieczonego, z którym</t>
  </si>
  <si>
    <t xml:space="preserve">        Ubezpieczony pozostawał, co najmniej 2 lata w faktycznym związku wspólnie z nim</t>
  </si>
  <si>
    <t xml:space="preserve">        zamieszkiwał i prowadził gospodarstwo domowe a przy tym ani Ubezpieczony ani konkubent </t>
  </si>
  <si>
    <t xml:space="preserve">        nie pozostawał w związku małżeńskim.</t>
  </si>
  <si>
    <t xml:space="preserve">   ■   Świadczenie wypłacane jest, jeżeli zgon nastąpi przed upływem 24 miesięcy od daty </t>
  </si>
  <si>
    <t>Trwały uszczerbek na zdrowiu współmałżonka Ubezpieczonego w wyniku 
nieszczęśliwego wypadku:</t>
  </si>
  <si>
    <t xml:space="preserve">        Ubezpieczony pozostawał, co najmniej 2 lata w faktycznym związku wspólnie z nim </t>
  </si>
  <si>
    <t xml:space="preserve">   ■   Stopień trwałego uszczerbku na zdrowiu ustalany jest niezwłocznie po zakończeniu leczenia</t>
  </si>
  <si>
    <t xml:space="preserve">        nie później niż w 24 miesiącu od dnia nieszczęśliwego wypadku.</t>
  </si>
  <si>
    <t xml:space="preserve">        organizmu człowieka, będące wynikiem nieszczęśliwego wypadku, wywołanego nagłą</t>
  </si>
  <si>
    <t>Pobyt współmałżonka Ubezpieczonego w szpitalu w wyniku nieszczęśliwego wypadku
lub jego następstw:</t>
  </si>
  <si>
    <t xml:space="preserve">        Ubezpieczony pozostawał, co najmniej 2 lata w faktycznym związku wspólnie  z nim</t>
  </si>
  <si>
    <t xml:space="preserve">        zamieszkiwał i prowadził gospodarstwo domowe, a przy tym ani Ubezpieczony </t>
  </si>
  <si>
    <t xml:space="preserve">   ■   Świadczenie wypłacane jest za każdy dzień pobytu w szpitalu począwszy od 1. dnia pobytu</t>
  </si>
  <si>
    <t xml:space="preserve">        maksymalnie za 90 dni nieprzerwanego pobytu w szpitalu w ciągu roku polisowego.</t>
  </si>
  <si>
    <t xml:space="preserve">   ■   Za dzień pobytu przyjmuje się każdą rozpoczętą dobę pobytu w szpitalu.</t>
  </si>
  <si>
    <t xml:space="preserve">        przeznaczonym do diagnozowania, leczenia i rehabilitacji tych chorych, których stan </t>
  </si>
  <si>
    <t xml:space="preserve">   ■   Szpital jest to zakład lecznictwa zamkniętego działającego zgodnie z obowiązującymi </t>
  </si>
  <si>
    <t xml:space="preserve">        przepisami prawnymi przeznaczony do diagnozowania, leczenia i rehabilitacji tych chorych, </t>
  </si>
  <si>
    <t xml:space="preserve">        których stan wymaga całodobowej opieki lekarsko-pielęgniarskiej. </t>
  </si>
  <si>
    <t xml:space="preserve">        Kanady Japonii, Australii. </t>
  </si>
  <si>
    <t>Ciężkie zachorowania współmałżonka Ubezpieczonego:</t>
  </si>
  <si>
    <t xml:space="preserve">        zamieszkiwał i prowadził gospodarstwo domowe a przy tym ani Ubezpieczony ani konkubent</t>
  </si>
  <si>
    <t xml:space="preserve">        z ciężkich zachorowań: zawału serca, nowotworu, udaru mózgu, niewydolności nerek, </t>
  </si>
  <si>
    <t xml:space="preserve">        porażenia kończyn (paraplegia i tetraplegia), całkowitej utraty wzroku, śpiączki, oparzeń, </t>
  </si>
  <si>
    <t xml:space="preserve">        utraty mowy, utraty słuchu, guza mózgu, utraty kończyn oraz operacji by-pass, przeszczepu </t>
  </si>
  <si>
    <t xml:space="preserve">        narządów: serca, płuc, wątroby, trzustki, jednej nerki, szpiku kostnego, wszczepienia</t>
  </si>
  <si>
    <t xml:space="preserve">   ■   Ograniczednie odpowiedzialności - 3 miesiące (dla grup, w których do ubezpieczenia przystępuje 
        mniej niż 20 osób).</t>
  </si>
  <si>
    <t>Urodzenie się dziecka:</t>
  </si>
  <si>
    <t xml:space="preserve">   ■   Ograniczenia odpowiedzialności - 8 miesięcy (dla grup, w których do ubezpieczenia przystępuje 
        mniej niż 20 osób).</t>
  </si>
  <si>
    <t>Urodzenie się dzieci w wyniku ciąży mnogiej:</t>
  </si>
  <si>
    <t xml:space="preserve">   ■   Świadczenie wypłacane jest za urodzenie się każdego dziecka w wysokości 150% </t>
  </si>
  <si>
    <t xml:space="preserve">        świadczenia należnego z tytułu urodzenia się dziecka.</t>
  </si>
  <si>
    <t xml:space="preserve">   ■   Ograniczenie odpowiedzialności - 8 miesięcy (dla grup, w których do ubezpieczenia przystępuje 
        mniej niż 20 osób).</t>
  </si>
  <si>
    <t>Urodzenia dziecka martwego:</t>
  </si>
  <si>
    <t>Zgon dziecka Ubezpieczonego:</t>
  </si>
  <si>
    <t xml:space="preserve">   ■   Za dziecko Ubezpieczonego uważa się dziecko własne lub przysposobione, a także </t>
  </si>
  <si>
    <t xml:space="preserve">        pasierba Ubezpieczonego, (jeżeli nie żyje ojciec lub matka) w wieku od urodzenia </t>
  </si>
  <si>
    <t xml:space="preserve">        do ukończenia przez dziecko 25 roku życia.</t>
  </si>
  <si>
    <t xml:space="preserve">   ■   Ograniczenie odpowiedzialności - 3 miesiące (dla grup, w których do ubezpieczenia przystępuje 
        mniej niż 20 osób).</t>
  </si>
  <si>
    <t xml:space="preserve">   ■   Za nieszczęśliwy wypadek uważa się nagłe, gwałtowne, wywołane przyczyną zewnętrzną </t>
  </si>
  <si>
    <t>Osierocenie dziecka Ubezpieczonego:</t>
  </si>
  <si>
    <t xml:space="preserve">   ■   Świadczenie wypłacane jest dziecku Ubezpieczonego.</t>
  </si>
  <si>
    <t xml:space="preserve">   ■   W przypadku, jeżeli zgon rodziców dziecka nastąpi jednocześnie (w odstępie 7 dni), </t>
  </si>
  <si>
    <t xml:space="preserve">        to świadczenie wypłacane jest w podwójnej wysokości należnego świadczenia.</t>
  </si>
  <si>
    <t xml:space="preserve">   ■   Świadczenie z tytułu osierocenia dziecka w wyniku zgonu Ubezpieczonego nie jest wypłacane 
        wówczas, gdy zgodnie z OWU umowy podstawowej UNIQA TU na Życie S.A. nie ponosi 
        odpowiedzialności z tytułu zgonu Ubezpieczonego.</t>
  </si>
  <si>
    <t>Ciężkie zachorowania dziecka Ubezpieczonego:</t>
  </si>
  <si>
    <t xml:space="preserve">   ■   Wypłata świadczenia przysługuje jeden raz to jest przy pierwszym zaistnieniu każdego</t>
  </si>
  <si>
    <t xml:space="preserve">        z ciężkich zachorowań: nowotworu, niewydolności nerek, całkowitej utraty wzroku, śpiączki,</t>
  </si>
  <si>
    <t xml:space="preserve">        oparzenia, utraty mowy, utraty słuchu, utraty kończyn, dziecięcego porażenie mózgowego, </t>
  </si>
  <si>
    <t xml:space="preserve">        dystrofii mięśniowej, zespółu Down’a, mukowiscydozy, pneumokokowego zapalenia </t>
  </si>
  <si>
    <t xml:space="preserve">        opon mózgowo-rdzeniowych oraz przeszczepu narządów: serca, płuc, wątroby, trzustki,</t>
  </si>
  <si>
    <t xml:space="preserve">        jednej nerki, szpiku kostnego, wszczepienie sztucznego serca i operacji zastawek serca.</t>
  </si>
  <si>
    <t xml:space="preserve">   ■   Za dziecko Ubezpieczonego uważa się dziecko własne lub przysposobione, a także pasierba</t>
  </si>
  <si>
    <t xml:space="preserve">        Ubezpieczonego, (jeżeli nie żyje ojciec lub matka) w wieku od urodzenia do ukończenia </t>
  </si>
  <si>
    <t xml:space="preserve">        przez dziecko 25 roku życia.</t>
  </si>
  <si>
    <t>Trwały uszczerbek na zdrowiu dziecka Ubezpieczonego w wyniku nieszczęśliwego wypadku:</t>
  </si>
  <si>
    <t xml:space="preserve">   ■   Stopień trwałego uszczerbku na zdrowiu ustalany jest niezwłocznie po zakończeniu </t>
  </si>
  <si>
    <t xml:space="preserve">        leczenia nie później niż w 24 miesiącu od dnia nieszczęśliwego wypadku.</t>
  </si>
  <si>
    <t>Pobyt dziecka Ubezpieczonego w szpitalu w wyniku nieszczęśliwego wypadku
lub jego następstw:</t>
  </si>
  <si>
    <t xml:space="preserve">        Ubezpieczonego, (jeżeli nie żyje ojciec lub matka) w wieku od urodzenia do ukończenia</t>
  </si>
  <si>
    <t xml:space="preserve">        maksymalnie za 90 dni nieprzerwanego pobytu w szpitalu w ciągu jednego roku polisowego.</t>
  </si>
  <si>
    <t xml:space="preserve">   ■   Odpowiedzialność UNIQA obowiązuje, jeśli pobyt w szpitalu nastąpi w ciągu 12 miesięcy</t>
  </si>
  <si>
    <t xml:space="preserve">        od daty zaistnienia nieszczęśliwego wypadku.</t>
  </si>
  <si>
    <t xml:space="preserve">   ■   Za pobyt w szpitalu uważa się niezbędny z medycznego punktu widzenia pobyt </t>
  </si>
  <si>
    <t xml:space="preserve">        prawnymi przeznaczonym do diagnozowania, leczenia i rehabilitacji tych chorych, których</t>
  </si>
  <si>
    <t xml:space="preserve">        stan wymaga całodobowej opieki lekarsko-pielęgniarskiej. </t>
  </si>
  <si>
    <t>Zgon rodziców lub teściów Ubezpieczonego:</t>
  </si>
  <si>
    <t xml:space="preserve">   ■   Za rodziców Ubezpieczonego uważa się ojca i matkę lub ojczyma jeśli nie żyje ojciec</t>
  </si>
  <si>
    <t xml:space="preserve">        i macochę jeśli nie żyje matka.</t>
  </si>
  <si>
    <t xml:space="preserve">   ■   Za teściów Ubezpieczonego uważa się ojca i matkę współmałżonka lub ojczyma </t>
  </si>
  <si>
    <t xml:space="preserve">        jeśli nie żyje ojciec i macochę jeśli nie żyje matka</t>
  </si>
  <si>
    <t xml:space="preserve">        ubezpieczony pozostawał, co najmniej 2 lata w faktycznym związku wspólnie z nim </t>
  </si>
  <si>
    <t xml:space="preserve">   ■   Ograniczenia odpowiedzialności - 3 miesiące (dla grup, w których do ubezpieczenia przystępuje 
        mniej niż 20 osób).  </t>
  </si>
  <si>
    <t xml:space="preserve">   ■   Jeżeli zgon rodziców lub teściów nastąpi w wyniku nieszczęśliwego wypadku </t>
  </si>
  <si>
    <t xml:space="preserve">        ograniczenia odpowiedzialności o którym mowa w Art. 7 OWU nie jest stosowane.</t>
  </si>
  <si>
    <t xml:space="preserve">   ■   Za nieszczęśliwy wypadek uważa się nagłe, gwałtowne, wywołane przyczyną </t>
  </si>
  <si>
    <t xml:space="preserve">        zewnętrzną zdarzenie, które wystąpiło niezależnie od woli Ubezpieczonego.</t>
  </si>
  <si>
    <t>Assistance:</t>
  </si>
  <si>
    <t/>
  </si>
  <si>
    <t>Do wyżej wymienionych OWU Pracownicze ubezpieczenie na życie GOP-04 ma zastosowanie Aneks nr 1 z którym się zapoznałem i którego treść akceptuję.</t>
  </si>
  <si>
    <t>Na podstawie Oferty dla:  Sportowcy (W2)</t>
  </si>
  <si>
    <t>bez branży</t>
  </si>
  <si>
    <t>NIE</t>
  </si>
  <si>
    <t>nie mniej niż:  100</t>
  </si>
  <si>
    <t>EM BROKERS 
ul. ……………...…………………
…-……..    …………………….</t>
  </si>
  <si>
    <t>Na podstawie Oferty :  "SPORTOWA RODZINA"</t>
  </si>
  <si>
    <r>
      <rPr>
        <vertAlign val="superscript"/>
        <sz val="8"/>
        <rFont val="Arial"/>
        <family val="2"/>
      </rPr>
      <t>(2)</t>
    </r>
    <r>
      <rPr>
        <sz val="8"/>
        <rFont val="Arial"/>
        <family val="2"/>
      </rPr>
      <t xml:space="preserve"> Kwota świadczenia niezależna od świadczeńia za zgon naturalny. 
</t>
    </r>
    <r>
      <rPr>
        <vertAlign val="superscript"/>
        <sz val="8"/>
        <rFont val="Arial"/>
        <family val="2"/>
      </rPr>
      <t>(3)</t>
    </r>
    <r>
      <rPr>
        <sz val="8"/>
        <rFont val="Arial"/>
        <family val="2"/>
      </rPr>
      <t xml:space="preserve"> Kwota świadczenia niezależna od świadczeńia za zgon naturalny i zgon NNW.
</t>
    </r>
  </si>
  <si>
    <t>Status Wnioskującego/Ubezpieczonego:**</t>
  </si>
  <si>
    <t>A)</t>
  </si>
  <si>
    <t>1. Zawodnik/zawodniczka - podsiadająca/y licencję lub  zarejestrowana/y w ewidencjach związku, klubu, stowarzyszeniu sportowym.</t>
  </si>
  <si>
    <t>2. Pracownik- osoba zatrudniona w związkach, klubach, stowarzyszeniach sportowych  w ramach różnych form prawnych.</t>
  </si>
  <si>
    <t>3. Działacz sportowy - osoba wybrana w wyborach organizowanych w ramach związku, klubu, stowarzyszenia sportowego do pełnienia różnych funkcji w tych organizacjach.</t>
  </si>
  <si>
    <t>B)</t>
  </si>
  <si>
    <t>1. Nazwa i siedziba związku, klubu, stowarzyszenia sportowego osoby wskazanej w części A):</t>
  </si>
  <si>
    <t>C)</t>
  </si>
  <si>
    <t>1. Małżonek osoby wymienionej w części A).</t>
  </si>
  <si>
    <t>2. Pełnoletnie Dziecko osoby wymienionej w części A).</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</si>
</sst>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quot;zł&quot;"/>
    <numFmt numFmtId="165" formatCode="#,##0.00\ &quot;zł&quot;"/>
    <numFmt numFmtId="166" formatCode="0.0"/>
    <numFmt numFmtId="167" formatCode="[$-415]d/mmm/yyyy;@"/>
    <numFmt numFmtId="168" formatCode="0.0%"/>
    <numFmt numFmtId="169" formatCode="_-* #,##0.00\ [$€-1]_-;\-* #,##0.00\ [$€-1]_-;_-* &quot;-&quot;??\ [$€-1]_-"/>
  </numFmts>
  <fonts count="141">
    <font>
      <sz val="11"/>
      <color theme="1"/>
      <name val="Czcionka tekstu podstawowego"/>
      <family val="2"/>
    </font>
    <font>
      <sz val="11"/>
      <color indexed="8"/>
      <name val="Czcionka tekstu podstawowego"/>
      <family val="2"/>
    </font>
    <font>
      <sz val="10"/>
      <name val="Arial CE"/>
      <family val="0"/>
    </font>
    <font>
      <sz val="16"/>
      <name val="Arial CE"/>
      <family val="2"/>
    </font>
    <font>
      <sz val="12"/>
      <name val="Arial CE"/>
      <family val="2"/>
    </font>
    <font>
      <b/>
      <sz val="12"/>
      <name val="Arial CE"/>
      <family val="2"/>
    </font>
    <font>
      <b/>
      <sz val="10"/>
      <name val="Arial CE"/>
      <family val="2"/>
    </font>
    <font>
      <b/>
      <sz val="14"/>
      <name val="Arial"/>
      <family val="2"/>
    </font>
    <font>
      <sz val="14"/>
      <name val="Arial"/>
      <family val="2"/>
    </font>
    <font>
      <sz val="10"/>
      <name val="Arial"/>
      <family val="2"/>
    </font>
    <font>
      <sz val="10"/>
      <color indexed="17"/>
      <name val="Arial CE"/>
      <family val="0"/>
    </font>
    <font>
      <sz val="9"/>
      <color indexed="17"/>
      <name val="Arial CE"/>
      <family val="0"/>
    </font>
    <font>
      <b/>
      <sz val="10"/>
      <color indexed="55"/>
      <name val="Arial CE"/>
      <family val="0"/>
    </font>
    <font>
      <sz val="9"/>
      <name val="Arial"/>
      <family val="2"/>
    </font>
    <font>
      <b/>
      <sz val="16"/>
      <name val="Arial"/>
      <family val="2"/>
    </font>
    <font>
      <sz val="16"/>
      <name val="Arial"/>
      <family val="2"/>
    </font>
    <font>
      <b/>
      <sz val="22"/>
      <name val="Arial"/>
      <family val="2"/>
    </font>
    <font>
      <b/>
      <sz val="10"/>
      <name val="Arial"/>
      <family val="2"/>
    </font>
    <font>
      <b/>
      <sz val="12"/>
      <name val="Arial"/>
      <family val="2"/>
    </font>
    <font>
      <b/>
      <sz val="9"/>
      <name val="Arial"/>
      <family val="2"/>
    </font>
    <font>
      <sz val="11"/>
      <name val="Arial"/>
      <family val="2"/>
    </font>
    <font>
      <b/>
      <sz val="11"/>
      <name val="Arial"/>
      <family val="2"/>
    </font>
    <font>
      <b/>
      <sz val="8"/>
      <name val="Arial"/>
      <family val="2"/>
    </font>
    <font>
      <sz val="8"/>
      <name val="Arial"/>
      <family val="2"/>
    </font>
    <font>
      <sz val="7"/>
      <name val="Arial"/>
      <family val="2"/>
    </font>
    <font>
      <b/>
      <sz val="7"/>
      <name val="Arial"/>
      <family val="2"/>
    </font>
    <font>
      <sz val="6"/>
      <name val="Arial"/>
      <family val="2"/>
    </font>
    <font>
      <sz val="10"/>
      <color indexed="9"/>
      <name val="Arial"/>
      <family val="2"/>
    </font>
    <font>
      <sz val="5"/>
      <name val="Arial"/>
      <family val="2"/>
    </font>
    <font>
      <sz val="8"/>
      <color indexed="10"/>
      <name val="Arial"/>
      <family val="2"/>
    </font>
    <font>
      <sz val="22"/>
      <name val="Arial"/>
      <family val="2"/>
    </font>
    <font>
      <sz val="8.7"/>
      <name val="Arial"/>
      <family val="2"/>
    </font>
    <font>
      <sz val="20"/>
      <name val="Arial"/>
      <family val="2"/>
    </font>
    <font>
      <sz val="8"/>
      <color indexed="9"/>
      <name val="Arial"/>
      <family val="2"/>
    </font>
    <font>
      <sz val="11"/>
      <name val="Calibri"/>
      <family val="2"/>
    </font>
    <font>
      <sz val="4"/>
      <name val="Arial"/>
      <family val="2"/>
    </font>
    <font>
      <vertAlign val="superscript"/>
      <sz val="10"/>
      <color indexed="8"/>
      <name val="Arial"/>
      <family val="2"/>
    </font>
    <font>
      <vertAlign val="superscript"/>
      <sz val="11"/>
      <color indexed="8"/>
      <name val="Arial"/>
      <family val="2"/>
    </font>
    <font>
      <vertAlign val="superscript"/>
      <sz val="10"/>
      <name val="Arial"/>
      <family val="2"/>
    </font>
    <font>
      <vertAlign val="superscript"/>
      <sz val="8"/>
      <name val="Arial"/>
      <family val="2"/>
    </font>
    <font>
      <sz val="10"/>
      <color indexed="8"/>
      <name val="Times New Roman"/>
      <family val="1"/>
    </font>
    <font>
      <sz val="10"/>
      <color indexed="56"/>
      <name val="Arial"/>
      <family val="2"/>
    </font>
    <font>
      <sz val="12"/>
      <name val="Arial"/>
      <family val="2"/>
    </font>
    <font>
      <sz val="10"/>
      <color indexed="10"/>
      <name val="Arial CE"/>
      <family val="0"/>
    </font>
    <font>
      <b/>
      <sz val="9"/>
      <color indexed="12"/>
      <name val="Arial"/>
      <family val="2"/>
    </font>
    <font>
      <sz val="9"/>
      <color indexed="63"/>
      <name val="Arial"/>
      <family val="2"/>
    </font>
    <font>
      <sz val="10"/>
      <color indexed="55"/>
      <name val="Arial CE"/>
      <family val="0"/>
    </font>
    <font>
      <sz val="14"/>
      <name val="Arial CE"/>
      <family val="0"/>
    </font>
    <font>
      <sz val="8"/>
      <name val="Arial CE"/>
      <family val="0"/>
    </font>
    <font>
      <sz val="10"/>
      <color indexed="18"/>
      <name val="Arial"/>
      <family val="2"/>
    </font>
    <font>
      <sz val="10"/>
      <color indexed="22"/>
      <name val="Arial CE"/>
      <family val="0"/>
    </font>
    <font>
      <u val="single"/>
      <sz val="10"/>
      <color indexed="12"/>
      <name val="Arial CE"/>
      <family val="0"/>
    </font>
    <font>
      <b/>
      <sz val="10"/>
      <color indexed="12"/>
      <name val="Arial CE"/>
      <family val="0"/>
    </font>
    <font>
      <sz val="10"/>
      <name val="MS Sans Serif"/>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9"/>
      <color indexed="8"/>
      <name val="Arial"/>
      <family val="2"/>
    </font>
    <font>
      <sz val="9"/>
      <color indexed="8"/>
      <name val="Arial"/>
      <family val="2"/>
    </font>
    <font>
      <b/>
      <sz val="12"/>
      <color indexed="10"/>
      <name val="Arial"/>
      <family val="2"/>
    </font>
    <font>
      <sz val="8"/>
      <color indexed="8"/>
      <name val="Arial"/>
      <family val="2"/>
    </font>
    <font>
      <sz val="10"/>
      <color indexed="8"/>
      <name val="Arial"/>
      <family val="2"/>
    </font>
    <font>
      <sz val="14"/>
      <color indexed="8"/>
      <name val="Arial"/>
      <family val="2"/>
    </font>
    <font>
      <sz val="6"/>
      <color indexed="8"/>
      <name val="Arial"/>
      <family val="2"/>
    </font>
    <font>
      <b/>
      <sz val="14"/>
      <color indexed="8"/>
      <name val="Arial"/>
      <family val="2"/>
    </font>
    <font>
      <sz val="7"/>
      <color indexed="8"/>
      <name val="Arial"/>
      <family val="2"/>
    </font>
    <font>
      <sz val="7"/>
      <color indexed="8"/>
      <name val="Czcionka tekstu podstawowego"/>
      <family val="2"/>
    </font>
    <font>
      <sz val="11"/>
      <color indexed="8"/>
      <name val="Arial"/>
      <family val="2"/>
    </font>
    <font>
      <b/>
      <sz val="12"/>
      <color indexed="8"/>
      <name val="Arial"/>
      <family val="2"/>
    </font>
    <font>
      <b/>
      <sz val="14"/>
      <color indexed="8"/>
      <name val="Czcionka tekstu podstawowego"/>
      <family val="0"/>
    </font>
    <font>
      <sz val="8"/>
      <color indexed="8"/>
      <name val="Czcionka tekstu podstawowego"/>
      <family val="2"/>
    </font>
    <font>
      <sz val="16"/>
      <color indexed="8"/>
      <name val="Arial"/>
      <family val="2"/>
    </font>
    <font>
      <sz val="12"/>
      <color indexed="8"/>
      <name val="Arial"/>
      <family val="2"/>
    </font>
    <font>
      <b/>
      <sz val="10"/>
      <color indexed="8"/>
      <name val="Arial"/>
      <family val="2"/>
    </font>
    <font>
      <b/>
      <sz val="11"/>
      <color indexed="8"/>
      <name val="Arial"/>
      <family val="2"/>
    </font>
    <font>
      <b/>
      <sz val="10"/>
      <color indexed="56"/>
      <name val="Arial"/>
      <family val="2"/>
    </font>
    <font>
      <sz val="10"/>
      <color indexed="8"/>
      <name val="Czcionka tekstu podstawowego"/>
      <family val="2"/>
    </font>
    <font>
      <sz val="10"/>
      <color indexed="55"/>
      <name val="Arial"/>
      <family val="2"/>
    </font>
    <font>
      <sz val="8"/>
      <color indexed="55"/>
      <name val="Arial CE"/>
      <family val="0"/>
    </font>
    <font>
      <sz val="22"/>
      <color indexed="8"/>
      <name val="Arial"/>
      <family val="2"/>
    </font>
    <font>
      <sz val="20"/>
      <color indexed="8"/>
      <name val="Arial"/>
      <family val="2"/>
    </font>
    <font>
      <b/>
      <sz val="12"/>
      <color indexed="55"/>
      <name val="Arial CE"/>
      <family val="0"/>
    </font>
    <font>
      <sz val="12"/>
      <color indexed="55"/>
      <name val="Arial CE"/>
      <family val="0"/>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2"/>
      <color rgb="FFFF0000"/>
      <name val="Arial"/>
      <family val="2"/>
    </font>
    <font>
      <sz val="8"/>
      <color theme="1"/>
      <name val="Arial"/>
      <family val="2"/>
    </font>
    <font>
      <sz val="10"/>
      <color theme="1"/>
      <name val="Arial"/>
      <family val="2"/>
    </font>
    <font>
      <sz val="14"/>
      <color theme="1"/>
      <name val="Arial"/>
      <family val="2"/>
    </font>
    <font>
      <sz val="6"/>
      <color theme="1"/>
      <name val="Arial"/>
      <family val="2"/>
    </font>
    <font>
      <sz val="9"/>
      <color theme="1"/>
      <name val="Arial"/>
      <family val="2"/>
    </font>
    <font>
      <b/>
      <sz val="14"/>
      <color theme="1"/>
      <name val="Arial"/>
      <family val="2"/>
    </font>
    <font>
      <sz val="7"/>
      <color theme="1"/>
      <name val="Arial"/>
      <family val="2"/>
    </font>
    <font>
      <sz val="7"/>
      <color theme="1"/>
      <name val="Czcionka tekstu podstawowego"/>
      <family val="2"/>
    </font>
    <font>
      <sz val="11"/>
      <color theme="1"/>
      <name val="Arial"/>
      <family val="2"/>
    </font>
    <font>
      <b/>
      <sz val="12"/>
      <color theme="1"/>
      <name val="Arial"/>
      <family val="2"/>
    </font>
    <font>
      <b/>
      <sz val="14"/>
      <color theme="1"/>
      <name val="Czcionka tekstu podstawowego"/>
      <family val="0"/>
    </font>
    <font>
      <sz val="8"/>
      <color theme="1"/>
      <name val="Czcionka tekstu podstawowego"/>
      <family val="2"/>
    </font>
    <font>
      <sz val="16"/>
      <color theme="1"/>
      <name val="Arial"/>
      <family val="2"/>
    </font>
    <font>
      <sz val="12"/>
      <color theme="1"/>
      <name val="Arial"/>
      <family val="2"/>
    </font>
    <font>
      <b/>
      <sz val="10"/>
      <color theme="1"/>
      <name val="Arial"/>
      <family val="2"/>
    </font>
    <font>
      <b/>
      <sz val="11"/>
      <color theme="1"/>
      <name val="Arial"/>
      <family val="2"/>
    </font>
    <font>
      <b/>
      <sz val="10"/>
      <color rgb="FF002D62"/>
      <name val="Arial"/>
      <family val="2"/>
    </font>
    <font>
      <sz val="10"/>
      <color rgb="FF000000"/>
      <name val="Arial"/>
      <family val="2"/>
    </font>
    <font>
      <sz val="10"/>
      <color theme="1"/>
      <name val="Czcionka tekstu podstawowego"/>
      <family val="2"/>
    </font>
    <font>
      <b/>
      <sz val="9"/>
      <color theme="1"/>
      <name val="Arial"/>
      <family val="2"/>
    </font>
    <font>
      <sz val="10"/>
      <color theme="0" tint="-0.3499799966812134"/>
      <name val="Arial"/>
      <family val="2"/>
    </font>
    <font>
      <sz val="8"/>
      <color theme="0" tint="-0.3499799966812134"/>
      <name val="Arial CE"/>
      <family val="0"/>
    </font>
    <font>
      <sz val="10"/>
      <color rgb="FF002D62"/>
      <name val="Arial"/>
      <family val="2"/>
    </font>
    <font>
      <sz val="20"/>
      <color theme="1"/>
      <name val="Arial"/>
      <family val="2"/>
    </font>
    <font>
      <sz val="22"/>
      <color theme="1"/>
      <name val="Arial"/>
      <family val="2"/>
    </font>
    <font>
      <b/>
      <sz val="12"/>
      <color theme="0" tint="-0.3499799966812134"/>
      <name val="Arial CE"/>
      <family val="0"/>
    </font>
    <font>
      <sz val="12"/>
      <color theme="0" tint="-0.3499799966812134"/>
      <name val="Arial CE"/>
      <family val="0"/>
    </font>
    <font>
      <sz val="10"/>
      <color theme="0" tint="-0.3499799966812134"/>
      <name val="Arial CE"/>
      <family val="0"/>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indexed="22"/>
        <bgColor indexed="64"/>
      </patternFill>
    </fill>
    <fill>
      <patternFill patternType="solid">
        <fgColor rgb="FFDBE5F1"/>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thin"/>
      <top>
        <color indexed="63"/>
      </top>
      <bottom style="thin"/>
    </border>
    <border>
      <left style="thin"/>
      <right>
        <color indexed="63"/>
      </right>
      <top>
        <color indexed="63"/>
      </top>
      <bottom style="thin"/>
    </border>
    <border>
      <left style="thin"/>
      <right style="medium"/>
      <top style="medium"/>
      <bottom style="thin"/>
    </border>
    <border>
      <left style="thin"/>
      <right style="medium"/>
      <top>
        <color indexed="63"/>
      </top>
      <bottom style="thin"/>
    </border>
    <border>
      <left style="thin"/>
      <right style="medium"/>
      <top>
        <color indexed="63"/>
      </top>
      <bottom style="medium"/>
    </border>
    <border>
      <left style="dotted"/>
      <right style="dotted"/>
      <top style="dotted"/>
      <bottom style="dotted"/>
    </border>
    <border>
      <left>
        <color indexed="63"/>
      </left>
      <right>
        <color indexed="63"/>
      </right>
      <top style="dotted"/>
      <bottom style="dotted"/>
    </border>
    <border>
      <left style="dotted"/>
      <right>
        <color indexed="63"/>
      </right>
      <top style="dotted"/>
      <bottom style="dotted"/>
    </border>
    <border>
      <left>
        <color indexed="63"/>
      </left>
      <right style="dotted"/>
      <top style="dotted"/>
      <bottom style="dotted"/>
    </border>
    <border>
      <left>
        <color indexed="63"/>
      </left>
      <right>
        <color indexed="63"/>
      </right>
      <top style="dotted"/>
      <bottom>
        <color indexed="63"/>
      </bottom>
    </border>
    <border>
      <left>
        <color indexed="63"/>
      </left>
      <right>
        <color indexed="63"/>
      </right>
      <top>
        <color indexed="63"/>
      </top>
      <bottom style="dotted"/>
    </border>
    <border>
      <left style="dotted"/>
      <right>
        <color indexed="63"/>
      </right>
      <top>
        <color indexed="63"/>
      </top>
      <bottom>
        <color indexed="63"/>
      </bottom>
    </border>
    <border>
      <left style="dotted"/>
      <right style="dotted"/>
      <top style="dotted"/>
      <bottom>
        <color indexed="63"/>
      </bottom>
    </border>
    <border>
      <left/>
      <right/>
      <top/>
      <bottom style="hair"/>
    </border>
    <border>
      <left style="hair"/>
      <right style="hair"/>
      <top style="hair"/>
      <bottom>
        <color indexed="63"/>
      </bottom>
    </border>
    <border>
      <left style="hair"/>
      <right/>
      <top/>
      <bottom style="hair"/>
    </border>
    <border>
      <left/>
      <right style="hair"/>
      <top/>
      <bottom style="hair"/>
    </border>
    <border>
      <left style="hair"/>
      <right style="hair"/>
      <top>
        <color indexed="63"/>
      </top>
      <bottom>
        <color indexed="63"/>
      </bottom>
    </border>
    <border>
      <left style="hair"/>
      <right/>
      <top style="hair"/>
      <bottom style="hair"/>
    </border>
    <border>
      <left/>
      <right/>
      <top style="hair"/>
      <bottom style="hair"/>
    </border>
    <border>
      <left/>
      <right style="hair"/>
      <top style="hair"/>
      <bottom style="hair"/>
    </border>
    <border>
      <left>
        <color indexed="63"/>
      </left>
      <right style="dotted"/>
      <top>
        <color indexed="63"/>
      </top>
      <bottom>
        <color indexed="63"/>
      </bottom>
    </border>
    <border>
      <left style="hair"/>
      <right style="hair"/>
      <top style="hair"/>
      <bottom style="hair"/>
    </border>
    <border>
      <left>
        <color indexed="63"/>
      </left>
      <right>
        <color indexed="63"/>
      </right>
      <top>
        <color indexed="63"/>
      </top>
      <bottom style="medium"/>
    </border>
    <border>
      <left style="medium"/>
      <right style="thin"/>
      <top style="medium"/>
      <bottom style="thin"/>
    </border>
    <border>
      <left style="thin"/>
      <right>
        <color indexed="63"/>
      </right>
      <top style="medium"/>
      <bottom style="thin"/>
    </border>
    <border>
      <left style="medium"/>
      <right style="thin"/>
      <top>
        <color indexed="63"/>
      </top>
      <bottom style="medium"/>
    </border>
    <border>
      <left style="thin"/>
      <right>
        <color indexed="63"/>
      </right>
      <top>
        <color indexed="63"/>
      </top>
      <bottom style="medium"/>
    </border>
    <border>
      <left style="medium"/>
      <right style="thin"/>
      <top style="thin"/>
      <bottom style="medium"/>
    </border>
    <border>
      <left style="thin"/>
      <right style="medium"/>
      <top style="thin"/>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style="medium"/>
      <top style="medium"/>
      <bottom style="medium"/>
    </border>
    <border>
      <left>
        <color indexed="63"/>
      </left>
      <right style="thin"/>
      <top style="medium"/>
      <bottom style="medium"/>
    </border>
    <border>
      <left style="thin"/>
      <right style="medium"/>
      <top style="medium"/>
      <bottom style="medium"/>
    </border>
    <border>
      <left style="medium"/>
      <right style="medium"/>
      <top>
        <color indexed="63"/>
      </top>
      <bottom style="thin"/>
    </border>
    <border>
      <left>
        <color indexed="63"/>
      </left>
      <right style="thin"/>
      <top>
        <color indexed="63"/>
      </top>
      <bottom style="thin"/>
    </border>
    <border>
      <left style="medium"/>
      <right style="medium"/>
      <top style="thin"/>
      <bottom style="thin"/>
    </border>
    <border>
      <left>
        <color indexed="63"/>
      </left>
      <right style="thin"/>
      <top style="thin"/>
      <bottom style="thin"/>
    </border>
    <border>
      <left style="thin"/>
      <right style="medium"/>
      <top style="thin"/>
      <bottom style="thin"/>
    </border>
    <border>
      <left style="medium"/>
      <right style="medium"/>
      <top style="thin"/>
      <bottom style="medium"/>
    </border>
    <border>
      <left>
        <color indexed="63"/>
      </left>
      <right style="thin"/>
      <top style="thin"/>
      <bottom style="medium"/>
    </border>
    <border>
      <left>
        <color indexed="63"/>
      </left>
      <right style="medium"/>
      <top style="medium"/>
      <bottom style="mediu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medium"/>
      <bottom style="medium"/>
    </border>
    <border>
      <left style="dotted"/>
      <right style="dotted"/>
      <top>
        <color indexed="63"/>
      </top>
      <bottom>
        <color indexed="63"/>
      </bottom>
    </border>
    <border>
      <left style="dotted"/>
      <right style="dotted"/>
      <top>
        <color indexed="63"/>
      </top>
      <bottom style="dotted"/>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style="dotted"/>
      <top>
        <color indexed="63"/>
      </top>
      <bottom style="dotted"/>
    </border>
    <border>
      <left style="dotted"/>
      <right style="thick">
        <color indexed="9"/>
      </right>
      <top style="dotted"/>
      <bottom style="dotted"/>
    </border>
    <border>
      <left style="hair"/>
      <right style="thin"/>
      <top style="hair"/>
      <bottom style="hair"/>
    </border>
    <border>
      <left style="thin"/>
      <right style="thin"/>
      <top style="hair"/>
      <bottom style="hair"/>
    </border>
    <border>
      <left style="thin"/>
      <right style="hair"/>
      <top style="hair"/>
      <bottom style="hair"/>
    </border>
    <border>
      <left style="thin"/>
      <right/>
      <top style="hair"/>
      <bottom style="hair"/>
    </border>
    <border>
      <left>
        <color indexed="63"/>
      </left>
      <right>
        <color indexed="63"/>
      </right>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thin"/>
    </border>
    <border>
      <left style="medium"/>
      <right style="thin"/>
      <top style="thin"/>
      <bottom style="thin"/>
    </border>
    <border>
      <left style="thin"/>
      <right>
        <color indexed="63"/>
      </right>
      <top style="thin"/>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7" fillId="26" borderId="1" applyNumberFormat="0" applyAlignment="0" applyProtection="0"/>
    <xf numFmtId="0" fontId="98" fillId="27" borderId="2" applyNumberFormat="0" applyAlignment="0" applyProtection="0"/>
    <xf numFmtId="0" fontId="9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9" fillId="0" borderId="0" applyFont="0" applyFill="0" applyBorder="0" applyAlignment="0" applyProtection="0"/>
    <xf numFmtId="169" fontId="2" fillId="0" borderId="0" applyFont="0" applyFill="0" applyBorder="0" applyAlignment="0" applyProtection="0"/>
    <xf numFmtId="0" fontId="100" fillId="0" borderId="3" applyNumberFormat="0" applyFill="0" applyAlignment="0" applyProtection="0"/>
    <xf numFmtId="0" fontId="101" fillId="29" borderId="4" applyNumberFormat="0" applyAlignment="0" applyProtection="0"/>
    <xf numFmtId="0" fontId="102" fillId="0" borderId="5" applyNumberFormat="0" applyFill="0" applyAlignment="0" applyProtection="0"/>
    <xf numFmtId="0" fontId="103" fillId="0" borderId="6" applyNumberFormat="0" applyFill="0" applyAlignment="0" applyProtection="0"/>
    <xf numFmtId="0" fontId="104" fillId="0" borderId="7" applyNumberFormat="0" applyFill="0" applyAlignment="0" applyProtection="0"/>
    <xf numFmtId="0" fontId="104" fillId="0" borderId="0" applyNumberFormat="0" applyFill="0" applyBorder="0" applyAlignment="0" applyProtection="0"/>
    <xf numFmtId="0" fontId="105" fillId="30" borderId="0" applyNumberFormat="0" applyBorder="0" applyAlignment="0" applyProtection="0"/>
    <xf numFmtId="0" fontId="9" fillId="0" borderId="0">
      <alignment/>
      <protection/>
    </xf>
    <xf numFmtId="0" fontId="9" fillId="0" borderId="0">
      <alignment/>
      <protection/>
    </xf>
    <xf numFmtId="0" fontId="2" fillId="0" borderId="0">
      <alignment/>
      <protection/>
    </xf>
    <xf numFmtId="0" fontId="2" fillId="0" borderId="0">
      <alignment/>
      <protection/>
    </xf>
    <xf numFmtId="0" fontId="2" fillId="0" borderId="0">
      <alignment/>
      <protection/>
    </xf>
    <xf numFmtId="0" fontId="106" fillId="27" borderId="1" applyNumberFormat="0" applyAlignment="0" applyProtection="0"/>
    <xf numFmtId="9" fontId="0" fillId="0" borderId="0" applyFont="0" applyFill="0" applyBorder="0" applyAlignment="0" applyProtection="0"/>
    <xf numFmtId="0" fontId="53" fillId="0" borderId="0">
      <alignment/>
      <protection/>
    </xf>
    <xf numFmtId="0" fontId="107" fillId="0" borderId="8" applyNumberFormat="0" applyFill="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11" fillId="32" borderId="0" applyNumberFormat="0" applyBorder="0" applyAlignment="0" applyProtection="0"/>
  </cellStyleXfs>
  <cellXfs count="552">
    <xf numFmtId="0" fontId="0" fillId="0" borderId="0" xfId="0" applyAlignment="1">
      <alignment/>
    </xf>
    <xf numFmtId="0" fontId="3" fillId="33" borderId="0" xfId="56" applyFont="1" applyFill="1" applyProtection="1">
      <alignment/>
      <protection/>
    </xf>
    <xf numFmtId="0" fontId="4" fillId="33" borderId="0" xfId="56" applyFont="1" applyFill="1" applyProtection="1">
      <alignment/>
      <protection/>
    </xf>
    <xf numFmtId="0" fontId="2" fillId="33" borderId="0" xfId="56" applyFill="1" applyProtection="1">
      <alignment/>
      <protection/>
    </xf>
    <xf numFmtId="0" fontId="6" fillId="33" borderId="0" xfId="56" applyFont="1" applyFill="1" applyProtection="1">
      <alignment/>
      <protection/>
    </xf>
    <xf numFmtId="164" fontId="5" fillId="33" borderId="0" xfId="56" applyNumberFormat="1" applyFont="1" applyFill="1" applyProtection="1">
      <alignment/>
      <protection/>
    </xf>
    <xf numFmtId="0" fontId="7" fillId="33" borderId="0" xfId="56" applyFont="1" applyFill="1" applyProtection="1">
      <alignment/>
      <protection/>
    </xf>
    <xf numFmtId="0" fontId="5" fillId="33" borderId="0" xfId="56" applyFont="1" applyFill="1" applyProtection="1">
      <alignment/>
      <protection/>
    </xf>
    <xf numFmtId="0" fontId="8" fillId="33" borderId="0" xfId="56" applyFont="1" applyFill="1" applyProtection="1">
      <alignment/>
      <protection/>
    </xf>
    <xf numFmtId="0" fontId="2" fillId="33" borderId="10" xfId="56" applyFont="1" applyFill="1" applyBorder="1" applyAlignment="1" applyProtection="1">
      <alignment horizontal="center" vertical="center"/>
      <protection/>
    </xf>
    <xf numFmtId="0" fontId="2" fillId="33" borderId="11" xfId="56" applyFont="1" applyFill="1" applyBorder="1" applyAlignment="1" applyProtection="1">
      <alignment horizontal="left" vertical="center" wrapText="1"/>
      <protection/>
    </xf>
    <xf numFmtId="42" fontId="6" fillId="33" borderId="12" xfId="56" applyNumberFormat="1" applyFont="1" applyFill="1" applyBorder="1" applyAlignment="1" applyProtection="1">
      <alignment vertical="center"/>
      <protection/>
    </xf>
    <xf numFmtId="42" fontId="6" fillId="33" borderId="13" xfId="56" applyNumberFormat="1" applyFont="1" applyFill="1" applyBorder="1" applyAlignment="1" applyProtection="1">
      <alignment vertical="center"/>
      <protection/>
    </xf>
    <xf numFmtId="0" fontId="10" fillId="33" borderId="10" xfId="56" applyFont="1" applyFill="1" applyBorder="1" applyAlignment="1" applyProtection="1">
      <alignment horizontal="center" vertical="center"/>
      <protection/>
    </xf>
    <xf numFmtId="0" fontId="11" fillId="33" borderId="11" xfId="56" applyFont="1" applyFill="1" applyBorder="1" applyAlignment="1" applyProtection="1">
      <alignment horizontal="left" vertical="center" wrapText="1"/>
      <protection/>
    </xf>
    <xf numFmtId="42" fontId="10" fillId="33" borderId="13" xfId="56" applyNumberFormat="1" applyFont="1" applyFill="1" applyBorder="1" applyAlignment="1" applyProtection="1">
      <alignment vertical="center"/>
      <protection/>
    </xf>
    <xf numFmtId="0" fontId="10" fillId="33" borderId="11" xfId="56" applyFont="1" applyFill="1" applyBorder="1" applyAlignment="1" applyProtection="1">
      <alignment horizontal="left" vertical="center" wrapText="1"/>
      <protection/>
    </xf>
    <xf numFmtId="42" fontId="6" fillId="33" borderId="13" xfId="56" applyNumberFormat="1" applyFont="1" applyFill="1" applyBorder="1" applyAlignment="1" applyProtection="1">
      <alignment vertical="center"/>
      <protection/>
    </xf>
    <xf numFmtId="42" fontId="6" fillId="33" borderId="14" xfId="56" applyNumberFormat="1" applyFont="1" applyFill="1" applyBorder="1" applyAlignment="1" applyProtection="1">
      <alignment vertical="center"/>
      <protection/>
    </xf>
    <xf numFmtId="0" fontId="9" fillId="34" borderId="0" xfId="53" applyFill="1">
      <alignment/>
      <protection/>
    </xf>
    <xf numFmtId="0" fontId="9" fillId="0" borderId="0" xfId="53">
      <alignment/>
      <protection/>
    </xf>
    <xf numFmtId="0" fontId="9" fillId="34" borderId="0" xfId="53" applyFill="1" applyBorder="1" applyAlignment="1">
      <alignment/>
      <protection/>
    </xf>
    <xf numFmtId="0" fontId="9" fillId="0" borderId="0" xfId="53" applyBorder="1" applyAlignment="1">
      <alignment/>
      <protection/>
    </xf>
    <xf numFmtId="0" fontId="13" fillId="0" borderId="0" xfId="53" applyFont="1" applyBorder="1" applyAlignment="1">
      <alignment vertical="center" wrapText="1"/>
      <protection/>
    </xf>
    <xf numFmtId="0" fontId="16" fillId="35" borderId="0" xfId="53" applyFont="1" applyFill="1" applyBorder="1" applyAlignment="1">
      <alignment horizontal="center" vertical="center"/>
      <protection/>
    </xf>
    <xf numFmtId="0" fontId="7" fillId="34" borderId="0" xfId="53" applyFont="1" applyFill="1" applyBorder="1" applyAlignment="1">
      <alignment horizontal="center" vertical="center"/>
      <protection/>
    </xf>
    <xf numFmtId="0" fontId="9" fillId="34" borderId="0" xfId="53" applyFill="1" applyAlignment="1">
      <alignment/>
      <protection/>
    </xf>
    <xf numFmtId="0" fontId="9" fillId="34" borderId="0" xfId="53" applyFill="1" applyAlignment="1">
      <alignment horizontal="center"/>
      <protection/>
    </xf>
    <xf numFmtId="0" fontId="17" fillId="34" borderId="0" xfId="53" applyFont="1" applyFill="1" applyBorder="1" applyAlignment="1">
      <alignment vertical="top" wrapText="1"/>
      <protection/>
    </xf>
    <xf numFmtId="0" fontId="20" fillId="34" borderId="0" xfId="53" applyFont="1" applyFill="1" applyBorder="1" applyAlignment="1">
      <alignment wrapText="1"/>
      <protection/>
    </xf>
    <xf numFmtId="0" fontId="21" fillId="0" borderId="15" xfId="53" applyFont="1" applyFill="1" applyBorder="1" applyAlignment="1">
      <alignment vertical="top" wrapText="1"/>
      <protection/>
    </xf>
    <xf numFmtId="0" fontId="21" fillId="34" borderId="0" xfId="53" applyFont="1" applyFill="1" applyBorder="1" applyAlignment="1">
      <alignment vertical="top" wrapText="1"/>
      <protection/>
    </xf>
    <xf numFmtId="0" fontId="21" fillId="34" borderId="0" xfId="53" applyFont="1" applyFill="1" applyBorder="1" applyAlignment="1">
      <alignment wrapText="1"/>
      <protection/>
    </xf>
    <xf numFmtId="0" fontId="21" fillId="34" borderId="16" xfId="53" applyFont="1" applyFill="1" applyBorder="1" applyAlignment="1">
      <alignment vertical="top" wrapText="1"/>
      <protection/>
    </xf>
    <xf numFmtId="0" fontId="22" fillId="34" borderId="0" xfId="53" applyFont="1" applyFill="1" applyAlignment="1">
      <alignment horizontal="left" wrapText="1"/>
      <protection/>
    </xf>
    <xf numFmtId="0" fontId="21" fillId="34" borderId="0" xfId="53" applyFont="1" applyFill="1" applyAlignment="1">
      <alignment vertical="top" wrapText="1"/>
      <protection/>
    </xf>
    <xf numFmtId="0" fontId="23" fillId="34" borderId="0" xfId="53" applyFont="1" applyFill="1" applyAlignment="1">
      <alignment/>
      <protection/>
    </xf>
    <xf numFmtId="0" fontId="24" fillId="34" borderId="0" xfId="53" applyFont="1" applyFill="1" applyAlignment="1">
      <alignment horizontal="center"/>
      <protection/>
    </xf>
    <xf numFmtId="0" fontId="25" fillId="34" borderId="0" xfId="53" applyFont="1" applyFill="1" applyAlignment="1">
      <alignment horizontal="left"/>
      <protection/>
    </xf>
    <xf numFmtId="0" fontId="23" fillId="34" borderId="0" xfId="53" applyFont="1" applyFill="1" applyBorder="1" applyAlignment="1">
      <alignment/>
      <protection/>
    </xf>
    <xf numFmtId="0" fontId="19" fillId="34" borderId="0" xfId="53" applyFont="1" applyFill="1" applyAlignment="1">
      <alignment/>
      <protection/>
    </xf>
    <xf numFmtId="0" fontId="9" fillId="34" borderId="0" xfId="53" applyFont="1" applyFill="1" applyAlignment="1">
      <alignment/>
      <protection/>
    </xf>
    <xf numFmtId="0" fontId="9" fillId="34" borderId="0" xfId="53" applyFont="1" applyFill="1" applyAlignment="1">
      <alignment wrapText="1"/>
      <protection/>
    </xf>
    <xf numFmtId="0" fontId="9" fillId="0" borderId="17" xfId="53" applyBorder="1" applyAlignment="1">
      <alignment/>
      <protection/>
    </xf>
    <xf numFmtId="0" fontId="9" fillId="0" borderId="16" xfId="53" applyBorder="1" applyAlignment="1">
      <alignment/>
      <protection/>
    </xf>
    <xf numFmtId="0" fontId="9" fillId="0" borderId="18" xfId="53" applyBorder="1" applyAlignment="1">
      <alignment/>
      <protection/>
    </xf>
    <xf numFmtId="0" fontId="25" fillId="34" borderId="0" xfId="53" applyFont="1" applyFill="1" applyAlignment="1">
      <alignment vertical="top" wrapText="1"/>
      <protection/>
    </xf>
    <xf numFmtId="0" fontId="23" fillId="34" borderId="0" xfId="53" applyFont="1" applyFill="1">
      <alignment/>
      <protection/>
    </xf>
    <xf numFmtId="0" fontId="24" fillId="34" borderId="16" xfId="53" applyFont="1" applyFill="1" applyBorder="1">
      <alignment/>
      <protection/>
    </xf>
    <xf numFmtId="0" fontId="24" fillId="34" borderId="0" xfId="53" applyFont="1" applyFill="1">
      <alignment/>
      <protection/>
    </xf>
    <xf numFmtId="0" fontId="9" fillId="34" borderId="19" xfId="53" applyFont="1" applyFill="1" applyBorder="1" applyProtection="1">
      <alignment/>
      <protection hidden="1"/>
    </xf>
    <xf numFmtId="0" fontId="9" fillId="34" borderId="19" xfId="53" applyFill="1" applyBorder="1">
      <alignment/>
      <protection/>
    </xf>
    <xf numFmtId="0" fontId="9" fillId="34" borderId="19" xfId="53" applyFont="1" applyFill="1" applyBorder="1" applyAlignment="1">
      <alignment/>
      <protection/>
    </xf>
    <xf numFmtId="0" fontId="9" fillId="34" borderId="19" xfId="53" applyFill="1" applyBorder="1" applyAlignment="1">
      <alignment/>
      <protection/>
    </xf>
    <xf numFmtId="0" fontId="9" fillId="34" borderId="0" xfId="53" applyFont="1" applyFill="1" applyBorder="1" applyAlignment="1" applyProtection="1">
      <alignment horizontal="right"/>
      <protection hidden="1"/>
    </xf>
    <xf numFmtId="14" fontId="9" fillId="34" borderId="0" xfId="53" applyNumberFormat="1" applyFill="1" applyBorder="1" applyAlignment="1">
      <alignment horizontal="left"/>
      <protection/>
    </xf>
    <xf numFmtId="0" fontId="9" fillId="34" borderId="0" xfId="53" applyFill="1" applyBorder="1">
      <alignment/>
      <protection/>
    </xf>
    <xf numFmtId="0" fontId="19" fillId="34" borderId="0" xfId="53" applyFont="1" applyFill="1" applyAlignment="1">
      <alignment vertical="top" wrapText="1"/>
      <protection/>
    </xf>
    <xf numFmtId="0" fontId="17" fillId="34" borderId="20" xfId="53" applyFont="1" applyFill="1" applyBorder="1" applyAlignment="1">
      <alignment wrapText="1"/>
      <protection/>
    </xf>
    <xf numFmtId="0" fontId="19" fillId="34" borderId="0" xfId="53" applyFont="1" applyFill="1" applyBorder="1" applyAlignment="1">
      <alignment horizontal="right" wrapText="1"/>
      <protection/>
    </xf>
    <xf numFmtId="1" fontId="18" fillId="0" borderId="15" xfId="53" applyNumberFormat="1" applyFont="1" applyFill="1" applyBorder="1" applyAlignment="1" applyProtection="1">
      <alignment horizontal="center" vertical="center" wrapText="1"/>
      <protection hidden="1"/>
    </xf>
    <xf numFmtId="0" fontId="24" fillId="0" borderId="15" xfId="53" applyFont="1" applyFill="1" applyBorder="1" applyAlignment="1">
      <alignment wrapText="1"/>
      <protection/>
    </xf>
    <xf numFmtId="0" fontId="17" fillId="34" borderId="0" xfId="53" applyFont="1" applyFill="1" applyAlignment="1">
      <alignment horizontal="right"/>
      <protection/>
    </xf>
    <xf numFmtId="41" fontId="18" fillId="0" borderId="15" xfId="53" applyNumberFormat="1" applyFont="1" applyFill="1" applyBorder="1" applyAlignment="1" applyProtection="1">
      <alignment vertical="center" wrapText="1"/>
      <protection hidden="1"/>
    </xf>
    <xf numFmtId="0" fontId="24" fillId="34" borderId="0" xfId="53" applyFont="1" applyFill="1" applyAlignment="1">
      <alignment horizontal="right"/>
      <protection/>
    </xf>
    <xf numFmtId="0" fontId="17" fillId="34" borderId="20" xfId="53" applyFont="1" applyFill="1" applyBorder="1" applyAlignment="1">
      <alignment horizontal="right" wrapText="1"/>
      <protection/>
    </xf>
    <xf numFmtId="43" fontId="18" fillId="0" borderId="15" xfId="53" applyNumberFormat="1" applyFont="1" applyFill="1" applyBorder="1" applyAlignment="1" applyProtection="1">
      <alignment vertical="center" wrapText="1"/>
      <protection hidden="1"/>
    </xf>
    <xf numFmtId="0" fontId="24" fillId="34" borderId="0" xfId="53" applyFont="1" applyFill="1" applyBorder="1" applyAlignment="1">
      <alignment horizontal="right"/>
      <protection/>
    </xf>
    <xf numFmtId="0" fontId="26" fillId="34" borderId="0" xfId="53" applyFont="1" applyFill="1" applyBorder="1">
      <alignment/>
      <protection/>
    </xf>
    <xf numFmtId="0" fontId="26" fillId="34" borderId="0" xfId="53" applyFont="1" applyFill="1">
      <alignment/>
      <protection/>
    </xf>
    <xf numFmtId="0" fontId="17" fillId="34" borderId="18" xfId="53" applyFont="1" applyFill="1" applyBorder="1" applyAlignment="1">
      <alignment vertical="top" wrapText="1"/>
      <protection/>
    </xf>
    <xf numFmtId="0" fontId="9" fillId="34" borderId="21" xfId="53" applyFill="1" applyBorder="1">
      <alignment/>
      <protection/>
    </xf>
    <xf numFmtId="0" fontId="112" fillId="0" borderId="15" xfId="53" applyFont="1" applyBorder="1" applyAlignment="1">
      <alignment/>
      <protection/>
    </xf>
    <xf numFmtId="0" fontId="21" fillId="0" borderId="0" xfId="53" applyFont="1" applyFill="1" applyBorder="1" applyAlignment="1">
      <alignment horizontal="center" wrapText="1"/>
      <protection/>
    </xf>
    <xf numFmtId="0" fontId="17" fillId="34" borderId="0" xfId="53" applyFont="1" applyFill="1" applyBorder="1" applyAlignment="1">
      <alignment horizontal="center" wrapText="1"/>
      <protection/>
    </xf>
    <xf numFmtId="0" fontId="21" fillId="34" borderId="0" xfId="53" applyFont="1" applyFill="1" applyBorder="1" applyAlignment="1">
      <alignment horizontal="center" wrapText="1"/>
      <protection/>
    </xf>
    <xf numFmtId="0" fontId="20" fillId="34" borderId="0" xfId="53" applyFont="1" applyFill="1" applyAlignment="1">
      <alignment/>
      <protection/>
    </xf>
    <xf numFmtId="0" fontId="20" fillId="34" borderId="0" xfId="53" applyFont="1" applyFill="1">
      <alignment/>
      <protection/>
    </xf>
    <xf numFmtId="42" fontId="18" fillId="0" borderId="15" xfId="53" applyNumberFormat="1" applyFont="1" applyFill="1" applyBorder="1" applyAlignment="1" applyProtection="1">
      <alignment horizontal="right" vertical="center"/>
      <protection hidden="1"/>
    </xf>
    <xf numFmtId="0" fontId="20" fillId="34" borderId="15" xfId="53" applyFont="1" applyFill="1" applyBorder="1" applyAlignment="1">
      <alignment horizontal="center" vertical="center" wrapText="1"/>
      <protection/>
    </xf>
    <xf numFmtId="0" fontId="23" fillId="34" borderId="0" xfId="53" applyFont="1" applyFill="1" applyAlignment="1">
      <alignment horizontal="center" wrapText="1"/>
      <protection/>
    </xf>
    <xf numFmtId="42" fontId="18" fillId="0" borderId="15" xfId="53" applyNumberFormat="1" applyFont="1" applyBorder="1" applyAlignment="1" applyProtection="1">
      <alignment horizontal="right" vertical="center"/>
      <protection hidden="1"/>
    </xf>
    <xf numFmtId="0" fontId="22" fillId="34" borderId="0" xfId="53" applyFont="1" applyFill="1" applyBorder="1" applyAlignment="1">
      <alignment horizontal="center" wrapText="1"/>
      <protection/>
    </xf>
    <xf numFmtId="0" fontId="23" fillId="34" borderId="0" xfId="53" applyFont="1" applyFill="1" applyBorder="1" applyAlignment="1">
      <alignment horizontal="center" wrapText="1"/>
      <protection/>
    </xf>
    <xf numFmtId="0" fontId="20" fillId="34" borderId="22" xfId="53" applyFont="1" applyFill="1" applyBorder="1" applyAlignment="1">
      <alignment horizontal="center" vertical="center" wrapText="1"/>
      <protection/>
    </xf>
    <xf numFmtId="0" fontId="20" fillId="34" borderId="0" xfId="53" applyFont="1" applyFill="1" applyAlignment="1">
      <alignment horizontal="right" vertical="center"/>
      <protection/>
    </xf>
    <xf numFmtId="0" fontId="20" fillId="34" borderId="22" xfId="53" applyFont="1" applyFill="1" applyBorder="1" applyAlignment="1">
      <alignment horizontal="center" wrapText="1"/>
      <protection/>
    </xf>
    <xf numFmtId="0" fontId="20" fillId="34" borderId="0" xfId="53" applyFont="1" applyFill="1" applyBorder="1">
      <alignment/>
      <protection/>
    </xf>
    <xf numFmtId="0" fontId="20" fillId="34" borderId="0" xfId="53" applyFont="1" applyFill="1" applyBorder="1" applyAlignment="1">
      <alignment vertical="center" wrapText="1"/>
      <protection/>
    </xf>
    <xf numFmtId="0" fontId="20" fillId="34" borderId="0" xfId="53" applyFont="1" applyFill="1" applyBorder="1" applyAlignment="1">
      <alignment vertical="center"/>
      <protection/>
    </xf>
    <xf numFmtId="0" fontId="20" fillId="34" borderId="0" xfId="53" applyFont="1" applyFill="1" applyBorder="1" applyAlignment="1">
      <alignment horizontal="center" vertical="center" wrapText="1"/>
      <protection/>
    </xf>
    <xf numFmtId="0" fontId="20" fillId="0" borderId="15" xfId="53" applyFont="1" applyFill="1" applyBorder="1" applyAlignment="1">
      <alignment vertical="center" wrapText="1"/>
      <protection/>
    </xf>
    <xf numFmtId="0" fontId="13" fillId="34" borderId="0" xfId="53" applyFont="1" applyFill="1" applyBorder="1" applyAlignment="1">
      <alignment vertical="center" wrapText="1"/>
      <protection/>
    </xf>
    <xf numFmtId="0" fontId="13" fillId="34" borderId="0" xfId="53" applyFont="1" applyFill="1" applyBorder="1" applyAlignment="1">
      <alignment vertical="center"/>
      <protection/>
    </xf>
    <xf numFmtId="0" fontId="20" fillId="34" borderId="16" xfId="53" applyFont="1" applyFill="1" applyBorder="1">
      <alignment/>
      <protection/>
    </xf>
    <xf numFmtId="42" fontId="18" fillId="34" borderId="16" xfId="53" applyNumberFormat="1" applyFont="1" applyFill="1" applyBorder="1" applyAlignment="1">
      <alignment horizontal="right" vertical="center"/>
      <protection/>
    </xf>
    <xf numFmtId="0" fontId="20" fillId="34" borderId="0" xfId="53" applyFont="1" applyFill="1" applyBorder="1" applyAlignment="1">
      <alignment horizontal="center" wrapText="1"/>
      <protection/>
    </xf>
    <xf numFmtId="0" fontId="20" fillId="34" borderId="15" xfId="53" applyFont="1" applyFill="1" applyBorder="1">
      <alignment/>
      <protection/>
    </xf>
    <xf numFmtId="0" fontId="21" fillId="0" borderId="15" xfId="53" applyFont="1" applyBorder="1" applyAlignment="1" applyProtection="1">
      <alignment horizontal="center" vertical="center"/>
      <protection hidden="1"/>
    </xf>
    <xf numFmtId="0" fontId="20" fillId="34" borderId="15" xfId="53" applyFont="1" applyFill="1" applyBorder="1" applyAlignment="1">
      <alignment horizontal="center" vertical="center"/>
      <protection/>
    </xf>
    <xf numFmtId="0" fontId="20" fillId="0" borderId="15" xfId="53" applyFont="1" applyBorder="1">
      <alignment/>
      <protection/>
    </xf>
    <xf numFmtId="0" fontId="20" fillId="34" borderId="0" xfId="53" applyFont="1" applyFill="1" applyBorder="1" applyAlignment="1">
      <alignment/>
      <protection/>
    </xf>
    <xf numFmtId="0" fontId="9" fillId="34" borderId="0" xfId="53" applyFont="1" applyFill="1">
      <alignment/>
      <protection/>
    </xf>
    <xf numFmtId="0" fontId="28" fillId="34" borderId="0" xfId="53" applyFont="1" applyFill="1">
      <alignment/>
      <protection/>
    </xf>
    <xf numFmtId="0" fontId="23" fillId="36" borderId="0" xfId="53" applyFont="1" applyFill="1" applyBorder="1" applyAlignment="1">
      <alignment wrapText="1"/>
      <protection/>
    </xf>
    <xf numFmtId="0" fontId="31" fillId="36" borderId="0" xfId="53" applyFont="1" applyFill="1" applyAlignment="1">
      <alignment horizontal="left"/>
      <protection/>
    </xf>
    <xf numFmtId="0" fontId="23" fillId="36" borderId="0" xfId="53" applyFont="1" applyFill="1" applyAlignment="1">
      <alignment vertical="top"/>
      <protection/>
    </xf>
    <xf numFmtId="1" fontId="22" fillId="36" borderId="0" xfId="53" applyNumberFormat="1" applyFont="1" applyFill="1" applyBorder="1" applyAlignment="1">
      <alignment horizontal="left"/>
      <protection/>
    </xf>
    <xf numFmtId="0" fontId="23" fillId="36" borderId="0" xfId="53" applyFont="1" applyFill="1" applyBorder="1" applyAlignment="1">
      <alignment vertical="center" wrapText="1"/>
      <protection/>
    </xf>
    <xf numFmtId="0" fontId="23" fillId="34" borderId="0" xfId="53" applyFont="1" applyFill="1" applyBorder="1" applyAlignment="1">
      <alignment wrapText="1"/>
      <protection/>
    </xf>
    <xf numFmtId="0" fontId="23" fillId="34" borderId="0" xfId="53" applyFont="1" applyFill="1" applyBorder="1" applyAlignment="1">
      <alignment vertical="center" wrapText="1"/>
      <protection/>
    </xf>
    <xf numFmtId="0" fontId="24" fillId="34" borderId="0" xfId="53" applyFont="1" applyFill="1" applyAlignment="1">
      <alignment/>
      <protection/>
    </xf>
    <xf numFmtId="0" fontId="17" fillId="34" borderId="0" xfId="53" applyFont="1" applyFill="1">
      <alignment/>
      <protection/>
    </xf>
    <xf numFmtId="0" fontId="23" fillId="34" borderId="0" xfId="53" applyFont="1" applyFill="1" applyAlignment="1">
      <alignment wrapText="1"/>
      <protection/>
    </xf>
    <xf numFmtId="0" fontId="13" fillId="34" borderId="0" xfId="53" applyFont="1" applyFill="1">
      <alignment/>
      <protection/>
    </xf>
    <xf numFmtId="0" fontId="9" fillId="34" borderId="0" xfId="53" applyFont="1" applyFill="1" applyBorder="1">
      <alignment/>
      <protection/>
    </xf>
    <xf numFmtId="0" fontId="23" fillId="34" borderId="0" xfId="53" applyFont="1" applyFill="1" applyAlignment="1">
      <alignment horizontal="center"/>
      <protection/>
    </xf>
    <xf numFmtId="0" fontId="9" fillId="34" borderId="19" xfId="53" applyFont="1" applyFill="1" applyBorder="1">
      <alignment/>
      <protection/>
    </xf>
    <xf numFmtId="0" fontId="24" fillId="34" borderId="20" xfId="53" applyFont="1" applyFill="1" applyBorder="1">
      <alignment/>
      <protection/>
    </xf>
    <xf numFmtId="0" fontId="9" fillId="34" borderId="20" xfId="53" applyFont="1" applyFill="1" applyBorder="1">
      <alignment/>
      <protection/>
    </xf>
    <xf numFmtId="0" fontId="34" fillId="34" borderId="0" xfId="53" applyFont="1" applyFill="1">
      <alignment/>
      <protection/>
    </xf>
    <xf numFmtId="0" fontId="24" fillId="34" borderId="0" xfId="53" applyFont="1" applyFill="1" applyAlignment="1">
      <alignment wrapText="1"/>
      <protection/>
    </xf>
    <xf numFmtId="0" fontId="23" fillId="34" borderId="0" xfId="53" applyFont="1" applyFill="1" applyBorder="1" applyAlignment="1">
      <alignment horizontal="center"/>
      <protection/>
    </xf>
    <xf numFmtId="0" fontId="34" fillId="37" borderId="15" xfId="53" applyFont="1" applyFill="1" applyBorder="1">
      <alignment/>
      <protection/>
    </xf>
    <xf numFmtId="0" fontId="24" fillId="37" borderId="15" xfId="53" applyFont="1" applyFill="1" applyBorder="1" applyAlignment="1">
      <alignment wrapText="1"/>
      <protection/>
    </xf>
    <xf numFmtId="0" fontId="23" fillId="34" borderId="20" xfId="53" applyFont="1" applyFill="1" applyBorder="1">
      <alignment/>
      <protection/>
    </xf>
    <xf numFmtId="0" fontId="24" fillId="37" borderId="20" xfId="53" applyFont="1" applyFill="1" applyBorder="1" applyAlignment="1">
      <alignment wrapText="1"/>
      <protection/>
    </xf>
    <xf numFmtId="0" fontId="23" fillId="34" borderId="20" xfId="53" applyFont="1" applyFill="1" applyBorder="1" applyAlignment="1">
      <alignment horizontal="right" wrapText="1"/>
      <protection/>
    </xf>
    <xf numFmtId="0" fontId="23" fillId="34" borderId="20" xfId="53" applyFont="1" applyFill="1" applyBorder="1" applyAlignment="1">
      <alignment horizontal="center"/>
      <protection/>
    </xf>
    <xf numFmtId="0" fontId="22" fillId="34" borderId="0" xfId="53" applyFont="1" applyFill="1">
      <alignment/>
      <protection/>
    </xf>
    <xf numFmtId="0" fontId="9" fillId="0" borderId="15" xfId="53" applyFill="1" applyBorder="1">
      <alignment/>
      <protection/>
    </xf>
    <xf numFmtId="0" fontId="9" fillId="34" borderId="0" xfId="53" applyFill="1" applyAlignment="1">
      <alignment horizontal="right"/>
      <protection/>
    </xf>
    <xf numFmtId="0" fontId="113" fillId="34" borderId="0" xfId="53" applyFont="1" applyFill="1">
      <alignment/>
      <protection/>
    </xf>
    <xf numFmtId="0" fontId="9" fillId="34" borderId="0" xfId="53" applyFont="1" applyFill="1" applyAlignment="1" applyProtection="1">
      <alignment horizontal="right" vertical="top"/>
      <protection hidden="1"/>
    </xf>
    <xf numFmtId="14" fontId="9" fillId="34" borderId="0" xfId="53" applyNumberFormat="1" applyFill="1" applyAlignment="1">
      <alignment horizontal="left" vertical="top"/>
      <protection/>
    </xf>
    <xf numFmtId="0" fontId="114" fillId="34" borderId="0" xfId="53" applyFont="1" applyFill="1" applyAlignment="1">
      <alignment wrapText="1"/>
      <protection/>
    </xf>
    <xf numFmtId="0" fontId="9" fillId="34" borderId="0" xfId="53" applyFill="1" applyAlignment="1">
      <alignment horizontal="right" vertical="center"/>
      <protection/>
    </xf>
    <xf numFmtId="0" fontId="115" fillId="0" borderId="15" xfId="53" applyFont="1" applyBorder="1" applyAlignment="1">
      <alignment horizontal="center" vertical="center"/>
      <protection/>
    </xf>
    <xf numFmtId="0" fontId="116" fillId="34" borderId="0" xfId="53" applyFont="1" applyFill="1" applyAlignment="1">
      <alignment vertical="top"/>
      <protection/>
    </xf>
    <xf numFmtId="0" fontId="117" fillId="34" borderId="0" xfId="53" applyFont="1" applyFill="1" applyAlignment="1">
      <alignment vertical="top"/>
      <protection/>
    </xf>
    <xf numFmtId="0" fontId="9" fillId="36" borderId="20" xfId="53" applyFill="1" applyBorder="1">
      <alignment/>
      <protection/>
    </xf>
    <xf numFmtId="0" fontId="118" fillId="0" borderId="20" xfId="53" applyFont="1" applyBorder="1" applyAlignment="1">
      <alignment horizontal="left" vertical="center"/>
      <protection/>
    </xf>
    <xf numFmtId="0" fontId="118" fillId="34" borderId="0" xfId="53" applyFont="1" applyFill="1" applyBorder="1" applyAlignment="1">
      <alignment horizontal="left" vertical="center"/>
      <protection/>
    </xf>
    <xf numFmtId="0" fontId="119" fillId="34" borderId="0" xfId="53" applyFont="1" applyFill="1">
      <alignment/>
      <protection/>
    </xf>
    <xf numFmtId="0" fontId="120" fillId="34" borderId="0" xfId="53" applyFont="1" applyFill="1">
      <alignment/>
      <protection/>
    </xf>
    <xf numFmtId="0" fontId="121" fillId="34" borderId="0" xfId="53" applyFont="1" applyFill="1">
      <alignment/>
      <protection/>
    </xf>
    <xf numFmtId="0" fontId="113" fillId="34" borderId="0" xfId="53" applyFont="1" applyFill="1" applyAlignment="1">
      <alignment vertical="top"/>
      <protection/>
    </xf>
    <xf numFmtId="0" fontId="9" fillId="34" borderId="0" xfId="53" applyFill="1" applyAlignment="1">
      <alignment vertical="center"/>
      <protection/>
    </xf>
    <xf numFmtId="0" fontId="122" fillId="0" borderId="15" xfId="53" applyFont="1" applyBorder="1" applyAlignment="1">
      <alignment horizontal="center" vertical="center"/>
      <protection/>
    </xf>
    <xf numFmtId="0" fontId="121" fillId="34" borderId="0" xfId="53" applyFont="1" applyFill="1" applyAlignment="1">
      <alignment horizontal="left" vertical="center"/>
      <protection/>
    </xf>
    <xf numFmtId="0" fontId="9" fillId="34" borderId="0" xfId="53" applyFill="1" applyAlignment="1">
      <alignment horizontal="center" vertical="center"/>
      <protection/>
    </xf>
    <xf numFmtId="0" fontId="107" fillId="0" borderId="15" xfId="53" applyFont="1" applyBorder="1" applyAlignment="1">
      <alignment horizontal="center" vertical="center"/>
      <protection/>
    </xf>
    <xf numFmtId="0" fontId="121" fillId="34" borderId="0" xfId="53" applyFont="1" applyFill="1" applyAlignment="1">
      <alignment vertical="center"/>
      <protection/>
    </xf>
    <xf numFmtId="0" fontId="9" fillId="34" borderId="0" xfId="53" applyFill="1" applyAlignment="1">
      <alignment horizontal="right" wrapText="1"/>
      <protection/>
    </xf>
    <xf numFmtId="0" fontId="123" fillId="34" borderId="0" xfId="53" applyFont="1" applyFill="1" applyBorder="1" applyAlignment="1">
      <alignment horizontal="center" vertical="center"/>
      <protection/>
    </xf>
    <xf numFmtId="164" fontId="118" fillId="34" borderId="0" xfId="53" applyNumberFormat="1" applyFont="1" applyFill="1" applyBorder="1" applyAlignment="1">
      <alignment horizontal="center" vertical="center"/>
      <protection/>
    </xf>
    <xf numFmtId="0" fontId="117" fillId="36" borderId="23" xfId="53" applyFont="1" applyFill="1" applyBorder="1" applyAlignment="1">
      <alignment vertical="center" wrapText="1"/>
      <protection/>
    </xf>
    <xf numFmtId="0" fontId="9" fillId="36" borderId="23" xfId="53" applyFill="1" applyBorder="1">
      <alignment/>
      <protection/>
    </xf>
    <xf numFmtId="14" fontId="122" fillId="36" borderId="20" xfId="53" applyNumberFormat="1" applyFont="1" applyFill="1" applyBorder="1" applyAlignment="1">
      <alignment vertical="center"/>
      <protection/>
    </xf>
    <xf numFmtId="0" fontId="107" fillId="34" borderId="0" xfId="53" applyFont="1" applyFill="1" applyBorder="1" applyAlignment="1">
      <alignment horizontal="center" vertical="center"/>
      <protection/>
    </xf>
    <xf numFmtId="0" fontId="9" fillId="34" borderId="24" xfId="53" applyFill="1" applyBorder="1">
      <alignment/>
      <protection/>
    </xf>
    <xf numFmtId="0" fontId="121" fillId="34" borderId="25" xfId="53" applyFont="1" applyFill="1" applyBorder="1" applyAlignment="1">
      <alignment vertical="center"/>
      <protection/>
    </xf>
    <xf numFmtId="0" fontId="121" fillId="34" borderId="23" xfId="53" applyFont="1" applyFill="1" applyBorder="1" applyAlignment="1">
      <alignment vertical="center"/>
      <protection/>
    </xf>
    <xf numFmtId="0" fontId="121" fillId="34" borderId="26" xfId="53" applyFont="1" applyFill="1" applyBorder="1" applyAlignment="1">
      <alignment vertical="center"/>
      <protection/>
    </xf>
    <xf numFmtId="0" fontId="114" fillId="34" borderId="27" xfId="53" applyFont="1" applyFill="1" applyBorder="1" applyAlignment="1">
      <alignment/>
      <protection/>
    </xf>
    <xf numFmtId="0" fontId="121" fillId="34" borderId="28" xfId="53" applyFont="1" applyFill="1" applyBorder="1" applyAlignment="1">
      <alignment vertical="center"/>
      <protection/>
    </xf>
    <xf numFmtId="0" fontId="121" fillId="34" borderId="29" xfId="53" applyFont="1" applyFill="1" applyBorder="1" applyAlignment="1">
      <alignment vertical="center"/>
      <protection/>
    </xf>
    <xf numFmtId="0" fontId="121" fillId="34" borderId="30" xfId="53" applyFont="1" applyFill="1" applyBorder="1" applyAlignment="1">
      <alignment vertical="center"/>
      <protection/>
    </xf>
    <xf numFmtId="0" fontId="9" fillId="34" borderId="0" xfId="53" applyFill="1" applyBorder="1" applyAlignment="1">
      <alignment vertical="center"/>
      <protection/>
    </xf>
    <xf numFmtId="0" fontId="9" fillId="34" borderId="0" xfId="53" applyFill="1" applyBorder="1" applyAlignment="1">
      <alignment horizontal="center"/>
      <protection/>
    </xf>
    <xf numFmtId="0" fontId="9" fillId="34" borderId="31" xfId="53" applyFill="1" applyBorder="1" applyAlignment="1">
      <alignment horizontal="center"/>
      <protection/>
    </xf>
    <xf numFmtId="0" fontId="124" fillId="34" borderId="0" xfId="53" applyFont="1" applyFill="1">
      <alignment/>
      <protection/>
    </xf>
    <xf numFmtId="0" fontId="114" fillId="34" borderId="0" xfId="53" applyFont="1" applyFill="1" applyAlignment="1">
      <alignment horizontal="left" wrapText="1"/>
      <protection/>
    </xf>
    <xf numFmtId="0" fontId="125" fillId="36" borderId="20" xfId="53" applyFont="1" applyFill="1" applyBorder="1" applyAlignment="1">
      <alignment horizontal="left" vertical="center"/>
      <protection/>
    </xf>
    <xf numFmtId="0" fontId="126" fillId="36" borderId="20" xfId="53" applyFont="1" applyFill="1" applyBorder="1" applyAlignment="1">
      <alignment vertical="center"/>
      <protection/>
    </xf>
    <xf numFmtId="0" fontId="116" fillId="34" borderId="0" xfId="53" applyFont="1" applyFill="1" applyAlignment="1">
      <alignment horizontal="center" vertical="top"/>
      <protection/>
    </xf>
    <xf numFmtId="0" fontId="126" fillId="36" borderId="20" xfId="53" applyFont="1" applyFill="1" applyBorder="1" applyAlignment="1">
      <alignment horizontal="left" vertical="center"/>
      <protection/>
    </xf>
    <xf numFmtId="0" fontId="114" fillId="34" borderId="0" xfId="53" applyFont="1" applyFill="1" applyAlignment="1">
      <alignment horizontal="right" vertical="top"/>
      <protection/>
    </xf>
    <xf numFmtId="0" fontId="116" fillId="34" borderId="0" xfId="53" applyFont="1" applyFill="1" applyBorder="1" applyAlignment="1">
      <alignment horizontal="center" vertical="top"/>
      <protection/>
    </xf>
    <xf numFmtId="0" fontId="109" fillId="34" borderId="0" xfId="53" applyFont="1" applyFill="1" applyBorder="1">
      <alignment/>
      <protection/>
    </xf>
    <xf numFmtId="0" fontId="117" fillId="34" borderId="0" xfId="53" applyFont="1" applyFill="1" applyBorder="1" applyAlignment="1">
      <alignment horizontal="center" vertical="top"/>
      <protection/>
    </xf>
    <xf numFmtId="0" fontId="127" fillId="34" borderId="0" xfId="53" applyFont="1" applyFill="1">
      <alignment/>
      <protection/>
    </xf>
    <xf numFmtId="0" fontId="128" fillId="34" borderId="0" xfId="53" applyFont="1" applyFill="1" applyAlignment="1">
      <alignment vertical="center"/>
      <protection/>
    </xf>
    <xf numFmtId="0" fontId="9" fillId="34" borderId="0" xfId="53" applyFill="1" applyProtection="1">
      <alignment/>
      <protection hidden="1"/>
    </xf>
    <xf numFmtId="0" fontId="9" fillId="34" borderId="0" xfId="53" applyFill="1" applyBorder="1" applyAlignment="1" applyProtection="1">
      <alignment horizontal="center"/>
      <protection hidden="1"/>
    </xf>
    <xf numFmtId="0" fontId="128" fillId="34" borderId="0" xfId="53" applyFont="1" applyFill="1">
      <alignment/>
      <protection/>
    </xf>
    <xf numFmtId="0" fontId="117" fillId="34" borderId="0" xfId="53" applyFont="1" applyFill="1" applyBorder="1" applyAlignment="1">
      <alignment horizontal="center"/>
      <protection/>
    </xf>
    <xf numFmtId="0" fontId="122" fillId="38" borderId="19" xfId="53" applyFont="1" applyFill="1" applyBorder="1">
      <alignment/>
      <protection/>
    </xf>
    <xf numFmtId="0" fontId="9" fillId="38" borderId="19" xfId="53" applyFill="1" applyBorder="1">
      <alignment/>
      <protection/>
    </xf>
    <xf numFmtId="0" fontId="117" fillId="38" borderId="19" xfId="53" applyFont="1" applyFill="1" applyBorder="1" applyAlignment="1">
      <alignment horizontal="center"/>
      <protection/>
    </xf>
    <xf numFmtId="0" fontId="129" fillId="34" borderId="0" xfId="53" applyFont="1" applyFill="1">
      <alignment/>
      <protection/>
    </xf>
    <xf numFmtId="0" fontId="114" fillId="34" borderId="0" xfId="53" applyFont="1" applyFill="1">
      <alignment/>
      <protection/>
    </xf>
    <xf numFmtId="0" fontId="9" fillId="36" borderId="0" xfId="53" applyFill="1">
      <alignment/>
      <protection/>
    </xf>
    <xf numFmtId="0" fontId="9" fillId="36" borderId="0" xfId="53" applyFill="1" applyBorder="1" applyAlignment="1">
      <alignment horizontal="center"/>
      <protection/>
    </xf>
    <xf numFmtId="0" fontId="114" fillId="34" borderId="0" xfId="53" applyFont="1" applyFill="1" applyAlignment="1">
      <alignment horizontal="left"/>
      <protection/>
    </xf>
    <xf numFmtId="0" fontId="9" fillId="36" borderId="20" xfId="53" applyFill="1" applyBorder="1" applyAlignment="1">
      <alignment horizontal="center"/>
      <protection/>
    </xf>
    <xf numFmtId="0" fontId="9" fillId="34" borderId="23" xfId="53" applyFill="1" applyBorder="1">
      <alignment/>
      <protection/>
    </xf>
    <xf numFmtId="0" fontId="114" fillId="34" borderId="23" xfId="53" applyFont="1" applyFill="1" applyBorder="1" applyAlignment="1">
      <alignment horizontal="left"/>
      <protection/>
    </xf>
    <xf numFmtId="0" fontId="119" fillId="34" borderId="16" xfId="53" applyFont="1" applyFill="1" applyBorder="1" applyAlignment="1">
      <alignment horizontal="center" vertical="top"/>
      <protection/>
    </xf>
    <xf numFmtId="0" fontId="9" fillId="38" borderId="0" xfId="53" applyFill="1">
      <alignment/>
      <protection/>
    </xf>
    <xf numFmtId="0" fontId="130" fillId="34" borderId="0" xfId="53" applyFont="1" applyFill="1">
      <alignment/>
      <protection/>
    </xf>
    <xf numFmtId="0" fontId="131" fillId="34" borderId="0" xfId="53" applyFont="1" applyFill="1">
      <alignment/>
      <protection/>
    </xf>
    <xf numFmtId="0" fontId="122" fillId="38" borderId="0" xfId="53" applyFont="1" applyFill="1">
      <alignment/>
      <protection/>
    </xf>
    <xf numFmtId="0" fontId="113" fillId="34" borderId="19" xfId="53" applyFont="1" applyFill="1" applyBorder="1" applyAlignment="1">
      <alignment vertical="top" wrapText="1"/>
      <protection/>
    </xf>
    <xf numFmtId="0" fontId="113" fillId="34" borderId="0" xfId="53" applyFont="1" applyFill="1" applyBorder="1" applyAlignment="1">
      <alignment vertical="center" wrapText="1"/>
      <protection/>
    </xf>
    <xf numFmtId="0" fontId="113" fillId="34" borderId="0" xfId="53" applyFont="1" applyFill="1" applyBorder="1" applyAlignment="1">
      <alignment vertical="top" wrapText="1"/>
      <protection/>
    </xf>
    <xf numFmtId="0" fontId="113" fillId="36" borderId="0" xfId="53" applyFont="1" applyFill="1" applyBorder="1" applyAlignment="1">
      <alignment vertical="top" wrapText="1"/>
      <protection/>
    </xf>
    <xf numFmtId="0" fontId="113" fillId="36" borderId="20" xfId="53" applyFont="1" applyFill="1" applyBorder="1" applyAlignment="1">
      <alignment vertical="top" wrapText="1"/>
      <protection/>
    </xf>
    <xf numFmtId="0" fontId="113" fillId="34" borderId="20" xfId="53" applyFont="1" applyFill="1" applyBorder="1" applyAlignment="1">
      <alignment horizontal="left" vertical="top" wrapText="1"/>
      <protection/>
    </xf>
    <xf numFmtId="0" fontId="113" fillId="34" borderId="0" xfId="53" applyFont="1" applyFill="1" applyBorder="1" applyAlignment="1">
      <alignment horizontal="left" vertical="top" wrapText="1"/>
      <protection/>
    </xf>
    <xf numFmtId="0" fontId="117" fillId="36" borderId="0" xfId="53" applyFont="1" applyFill="1" applyBorder="1" applyAlignment="1">
      <alignment horizontal="center"/>
      <protection/>
    </xf>
    <xf numFmtId="0" fontId="117" fillId="34" borderId="0" xfId="53" applyFont="1" applyFill="1" applyAlignment="1">
      <alignment horizontal="center"/>
      <protection/>
    </xf>
    <xf numFmtId="0" fontId="117" fillId="34" borderId="0" xfId="53" applyFont="1" applyFill="1" applyAlignment="1">
      <alignment horizontal="left"/>
      <protection/>
    </xf>
    <xf numFmtId="0" fontId="127" fillId="34" borderId="32" xfId="53" applyFont="1" applyFill="1" applyBorder="1" applyAlignment="1">
      <alignment horizontal="right" vertical="center" wrapText="1"/>
      <protection/>
    </xf>
    <xf numFmtId="0" fontId="127" fillId="34" borderId="32" xfId="53" applyFont="1" applyFill="1" applyBorder="1" applyAlignment="1">
      <alignment vertical="center"/>
      <protection/>
    </xf>
    <xf numFmtId="0" fontId="127" fillId="34" borderId="28" xfId="53" applyFont="1" applyFill="1" applyBorder="1" applyAlignment="1">
      <alignment vertical="center"/>
      <protection/>
    </xf>
    <xf numFmtId="0" fontId="127" fillId="34" borderId="29" xfId="53" applyFont="1" applyFill="1" applyBorder="1" applyAlignment="1">
      <alignment vertical="center"/>
      <protection/>
    </xf>
    <xf numFmtId="0" fontId="127" fillId="34" borderId="30" xfId="53" applyFont="1" applyFill="1" applyBorder="1" applyAlignment="1">
      <alignment vertical="center"/>
      <protection/>
    </xf>
    <xf numFmtId="0" fontId="132" fillId="34" borderId="32" xfId="53" applyFont="1" applyFill="1" applyBorder="1" applyAlignment="1">
      <alignment horizontal="right" vertical="center" wrapText="1"/>
      <protection/>
    </xf>
    <xf numFmtId="0" fontId="114" fillId="34" borderId="32" xfId="53" applyFont="1" applyFill="1" applyBorder="1" applyAlignment="1">
      <alignment horizontal="right" vertical="top" wrapText="1"/>
      <protection/>
    </xf>
    <xf numFmtId="0" fontId="114" fillId="34" borderId="32" xfId="53" applyFont="1" applyFill="1" applyBorder="1" applyAlignment="1">
      <alignment horizontal="left" vertical="top" wrapText="1"/>
      <protection/>
    </xf>
    <xf numFmtId="0" fontId="117" fillId="34" borderId="32" xfId="53" applyFont="1" applyFill="1" applyBorder="1" applyAlignment="1">
      <alignment horizontal="right" vertical="top" wrapText="1"/>
      <protection/>
    </xf>
    <xf numFmtId="0" fontId="114" fillId="34" borderId="0" xfId="53" applyFont="1" applyFill="1" applyBorder="1" applyAlignment="1">
      <alignment horizontal="left" vertical="top" wrapText="1"/>
      <protection/>
    </xf>
    <xf numFmtId="0" fontId="114" fillId="34" borderId="0" xfId="53" applyFont="1" applyFill="1" applyBorder="1" applyAlignment="1">
      <alignment horizontal="left" vertical="top"/>
      <protection/>
    </xf>
    <xf numFmtId="0" fontId="117" fillId="34" borderId="0" xfId="53" applyFont="1" applyFill="1" applyBorder="1" applyAlignment="1">
      <alignment horizontal="right" vertical="top" wrapText="1"/>
      <protection/>
    </xf>
    <xf numFmtId="0" fontId="117" fillId="34" borderId="0" xfId="53" applyFont="1" applyFill="1" applyBorder="1" applyAlignment="1">
      <alignment vertical="top" wrapText="1"/>
      <protection/>
    </xf>
    <xf numFmtId="0" fontId="117" fillId="34" borderId="0" xfId="53" applyFont="1" applyFill="1" applyBorder="1" applyAlignment="1">
      <alignment vertical="top"/>
      <protection/>
    </xf>
    <xf numFmtId="0" fontId="2" fillId="0" borderId="0" xfId="57">
      <alignment/>
      <protection/>
    </xf>
    <xf numFmtId="0" fontId="43" fillId="0" borderId="0" xfId="57" applyFont="1">
      <alignment/>
      <protection/>
    </xf>
    <xf numFmtId="0" fontId="43" fillId="0" borderId="0" xfId="57" applyFont="1" applyAlignment="1">
      <alignment horizontal="left"/>
      <protection/>
    </xf>
    <xf numFmtId="0" fontId="6" fillId="0" borderId="0" xfId="57" applyFont="1" applyAlignment="1">
      <alignment horizontal="right"/>
      <protection/>
    </xf>
    <xf numFmtId="0" fontId="6" fillId="0" borderId="0" xfId="57" applyFont="1">
      <alignment/>
      <protection/>
    </xf>
    <xf numFmtId="0" fontId="2" fillId="0" borderId="0" xfId="57" applyAlignment="1">
      <alignment horizontal="left"/>
      <protection/>
    </xf>
    <xf numFmtId="0" fontId="2" fillId="0" borderId="0" xfId="57" applyFont="1" applyAlignment="1">
      <alignment wrapText="1"/>
      <protection/>
    </xf>
    <xf numFmtId="0" fontId="2" fillId="0" borderId="0" xfId="57" applyAlignment="1">
      <alignment wrapText="1"/>
      <protection/>
    </xf>
    <xf numFmtId="0" fontId="2" fillId="0" borderId="0" xfId="57" applyBorder="1">
      <alignment/>
      <protection/>
    </xf>
    <xf numFmtId="0" fontId="2" fillId="0" borderId="0" xfId="57" applyAlignment="1">
      <alignment horizontal="center" wrapText="1"/>
      <protection/>
    </xf>
    <xf numFmtId="0" fontId="2" fillId="0" borderId="33" xfId="57" applyBorder="1">
      <alignment/>
      <protection/>
    </xf>
    <xf numFmtId="0" fontId="2" fillId="0" borderId="0" xfId="57" applyAlignment="1">
      <alignment/>
      <protection/>
    </xf>
    <xf numFmtId="0" fontId="44" fillId="0" borderId="0" xfId="57" applyFont="1">
      <alignment/>
      <protection/>
    </xf>
    <xf numFmtId="0" fontId="45" fillId="0" borderId="0" xfId="57" applyFont="1">
      <alignment/>
      <protection/>
    </xf>
    <xf numFmtId="0" fontId="2" fillId="0" borderId="0" xfId="57" applyNumberFormat="1">
      <alignment/>
      <protection/>
    </xf>
    <xf numFmtId="0" fontId="5" fillId="33" borderId="0" xfId="56" applyFont="1" applyFill="1" applyProtection="1">
      <alignment/>
      <protection/>
    </xf>
    <xf numFmtId="0" fontId="2" fillId="33" borderId="34" xfId="56" applyFont="1" applyFill="1" applyBorder="1" applyAlignment="1" applyProtection="1">
      <alignment horizontal="center" vertical="center"/>
      <protection/>
    </xf>
    <xf numFmtId="0" fontId="2" fillId="33" borderId="0" xfId="56" applyFill="1" applyBorder="1" applyAlignment="1" applyProtection="1">
      <alignment horizontal="center" vertical="center"/>
      <protection/>
    </xf>
    <xf numFmtId="0" fontId="2" fillId="0" borderId="0" xfId="56" applyFont="1" applyFill="1" applyBorder="1" applyAlignment="1" applyProtection="1">
      <alignment horizontal="center" vertical="center"/>
      <protection/>
    </xf>
    <xf numFmtId="0" fontId="2" fillId="33" borderId="35" xfId="56" applyFont="1" applyFill="1" applyBorder="1" applyAlignment="1" applyProtection="1">
      <alignment horizontal="left" vertical="center" wrapText="1"/>
      <protection/>
    </xf>
    <xf numFmtId="3" fontId="6" fillId="33" borderId="0" xfId="56" applyNumberFormat="1" applyFont="1" applyFill="1" applyBorder="1" applyAlignment="1" applyProtection="1">
      <alignment vertical="center"/>
      <protection/>
    </xf>
    <xf numFmtId="3" fontId="6" fillId="33" borderId="0" xfId="56" applyNumberFormat="1" applyFont="1" applyFill="1" applyBorder="1" applyAlignment="1" applyProtection="1">
      <alignment vertical="center"/>
      <protection/>
    </xf>
    <xf numFmtId="3" fontId="46" fillId="33" borderId="0" xfId="56" applyNumberFormat="1" applyFont="1" applyFill="1" applyBorder="1" applyAlignment="1" applyProtection="1">
      <alignment vertical="center"/>
      <protection/>
    </xf>
    <xf numFmtId="3" fontId="12" fillId="33" borderId="0" xfId="56" applyNumberFormat="1" applyFont="1" applyFill="1" applyBorder="1" applyAlignment="1" applyProtection="1">
      <alignment vertical="center"/>
      <protection/>
    </xf>
    <xf numFmtId="0" fontId="2" fillId="33" borderId="36" xfId="56" applyFont="1" applyFill="1" applyBorder="1" applyAlignment="1" applyProtection="1">
      <alignment horizontal="center" vertical="center"/>
      <protection/>
    </xf>
    <xf numFmtId="0" fontId="2" fillId="33" borderId="37" xfId="56" applyFont="1" applyFill="1" applyBorder="1" applyAlignment="1" applyProtection="1">
      <alignment horizontal="left" vertical="center" wrapText="1"/>
      <protection/>
    </xf>
    <xf numFmtId="0" fontId="47" fillId="33" borderId="0" xfId="56" applyFont="1" applyFill="1" applyProtection="1">
      <alignment/>
      <protection/>
    </xf>
    <xf numFmtId="0" fontId="5" fillId="33" borderId="0" xfId="53" applyFont="1" applyFill="1" applyBorder="1" applyAlignment="1" applyProtection="1">
      <alignment horizontal="center"/>
      <protection/>
    </xf>
    <xf numFmtId="0" fontId="4" fillId="33" borderId="0" xfId="53" applyFont="1" applyFill="1" applyBorder="1" applyAlignment="1" applyProtection="1">
      <alignment horizontal="center"/>
      <protection/>
    </xf>
    <xf numFmtId="0" fontId="9" fillId="33" borderId="38" xfId="53" applyFont="1" applyFill="1" applyBorder="1" applyAlignment="1" applyProtection="1">
      <alignment horizontal="center" wrapText="1"/>
      <protection/>
    </xf>
    <xf numFmtId="0" fontId="9" fillId="33" borderId="39" xfId="53" applyFont="1" applyFill="1" applyBorder="1" applyAlignment="1" applyProtection="1">
      <alignment horizontal="center"/>
      <protection/>
    </xf>
    <xf numFmtId="0" fontId="9" fillId="33" borderId="0" xfId="53" applyFill="1" applyBorder="1" applyAlignment="1" applyProtection="1">
      <alignment horizontal="center"/>
      <protection/>
    </xf>
    <xf numFmtId="0" fontId="48" fillId="33" borderId="40" xfId="53" applyFont="1" applyFill="1" applyBorder="1" applyAlignment="1">
      <alignment horizontal="center"/>
      <protection/>
    </xf>
    <xf numFmtId="164" fontId="48" fillId="33" borderId="10" xfId="53" applyNumberFormat="1" applyFont="1" applyFill="1" applyBorder="1" applyAlignment="1">
      <alignment horizontal="center"/>
      <protection/>
    </xf>
    <xf numFmtId="166" fontId="48" fillId="33" borderId="0" xfId="53" applyNumberFormat="1" applyFont="1" applyFill="1" applyBorder="1" applyAlignment="1">
      <alignment horizontal="center"/>
      <protection/>
    </xf>
    <xf numFmtId="0" fontId="48" fillId="33" borderId="41" xfId="53" applyFont="1" applyFill="1" applyBorder="1" applyAlignment="1">
      <alignment horizontal="center"/>
      <protection/>
    </xf>
    <xf numFmtId="0" fontId="48" fillId="33" borderId="42" xfId="53" applyFont="1" applyFill="1" applyBorder="1" applyAlignment="1">
      <alignment horizontal="center"/>
      <protection/>
    </xf>
    <xf numFmtId="0" fontId="48" fillId="33" borderId="0" xfId="53" applyFont="1" applyFill="1" applyBorder="1" applyAlignment="1">
      <alignment horizontal="center"/>
      <protection/>
    </xf>
    <xf numFmtId="166" fontId="48" fillId="33" borderId="0" xfId="53" applyNumberFormat="1" applyFont="1" applyFill="1" applyBorder="1" applyAlignment="1">
      <alignment/>
      <protection/>
    </xf>
    <xf numFmtId="0" fontId="9" fillId="33" borderId="0" xfId="53" applyFill="1" applyProtection="1">
      <alignment/>
      <protection/>
    </xf>
    <xf numFmtId="0" fontId="2" fillId="33" borderId="0" xfId="53" applyFont="1" applyFill="1" applyBorder="1" applyAlignment="1">
      <alignment horizontal="center"/>
      <protection/>
    </xf>
    <xf numFmtId="0" fontId="133" fillId="33" borderId="0" xfId="53" applyFont="1" applyFill="1" applyBorder="1" applyAlignment="1" applyProtection="1">
      <alignment horizontal="center" wrapText="1"/>
      <protection/>
    </xf>
    <xf numFmtId="0" fontId="133" fillId="33" borderId="0" xfId="53" applyFont="1" applyFill="1" applyBorder="1" applyAlignment="1" applyProtection="1">
      <alignment horizontal="center"/>
      <protection/>
    </xf>
    <xf numFmtId="0" fontId="134" fillId="33" borderId="0" xfId="53" applyFont="1" applyFill="1" applyBorder="1" applyAlignment="1">
      <alignment horizontal="center"/>
      <protection/>
    </xf>
    <xf numFmtId="164" fontId="134" fillId="33" borderId="0" xfId="53" applyNumberFormat="1" applyFont="1" applyFill="1" applyBorder="1" applyAlignment="1">
      <alignment horizontal="center"/>
      <protection/>
    </xf>
    <xf numFmtId="164" fontId="48" fillId="33" borderId="0" xfId="53" applyNumberFormat="1" applyFont="1" applyFill="1" applyBorder="1" applyAlignment="1">
      <alignment horizontal="center"/>
      <protection/>
    </xf>
    <xf numFmtId="0" fontId="9" fillId="33" borderId="0" xfId="53" applyFont="1" applyFill="1">
      <alignment/>
      <protection/>
    </xf>
    <xf numFmtId="0" fontId="49" fillId="33" borderId="0" xfId="53" applyFont="1" applyFill="1" applyAlignment="1">
      <alignment horizontal="right"/>
      <protection/>
    </xf>
    <xf numFmtId="167" fontId="49" fillId="33" borderId="0" xfId="53" applyNumberFormat="1" applyFont="1" applyFill="1">
      <alignment/>
      <protection/>
    </xf>
    <xf numFmtId="0" fontId="7" fillId="33" borderId="0" xfId="53" applyFont="1" applyFill="1" applyProtection="1">
      <alignment/>
      <protection/>
    </xf>
    <xf numFmtId="0" fontId="18" fillId="33" borderId="0" xfId="53" applyFont="1" applyFill="1">
      <alignment/>
      <protection/>
    </xf>
    <xf numFmtId="0" fontId="42" fillId="33" borderId="0" xfId="53" applyFont="1" applyFill="1">
      <alignment/>
      <protection/>
    </xf>
    <xf numFmtId="0" fontId="17" fillId="33" borderId="0" xfId="53" applyFont="1" applyFill="1">
      <alignment/>
      <protection/>
    </xf>
    <xf numFmtId="164" fontId="18" fillId="33" borderId="0" xfId="53" applyNumberFormat="1" applyFont="1" applyFill="1">
      <alignment/>
      <protection/>
    </xf>
    <xf numFmtId="0" fontId="9" fillId="33" borderId="43" xfId="53" applyFont="1" applyFill="1" applyBorder="1" applyAlignment="1" applyProtection="1">
      <alignment horizontal="center" wrapText="1"/>
      <protection/>
    </xf>
    <xf numFmtId="0" fontId="9" fillId="33" borderId="44" xfId="53" applyFont="1" applyFill="1" applyBorder="1" applyAlignment="1" applyProtection="1">
      <alignment horizontal="center" wrapText="1"/>
      <protection/>
    </xf>
    <xf numFmtId="168" fontId="9" fillId="33" borderId="45" xfId="53" applyNumberFormat="1" applyFont="1" applyFill="1" applyBorder="1" applyAlignment="1" applyProtection="1">
      <alignment horizontal="center" wrapText="1"/>
      <protection/>
    </xf>
    <xf numFmtId="2" fontId="9" fillId="33" borderId="46" xfId="53" applyNumberFormat="1" applyFont="1" applyFill="1" applyBorder="1" applyAlignment="1" applyProtection="1">
      <alignment horizontal="center"/>
      <protection/>
    </xf>
    <xf numFmtId="1" fontId="9" fillId="33" borderId="47" xfId="53" applyNumberFormat="1" applyFont="1" applyFill="1" applyBorder="1" applyAlignment="1" applyProtection="1">
      <alignment horizontal="center"/>
      <protection locked="0"/>
    </xf>
    <xf numFmtId="1" fontId="9" fillId="33" borderId="13" xfId="53" applyNumberFormat="1" applyFont="1" applyFill="1" applyBorder="1" applyAlignment="1" applyProtection="1">
      <alignment horizontal="center"/>
      <protection locked="0"/>
    </xf>
    <xf numFmtId="2" fontId="9" fillId="33" borderId="48" xfId="53" applyNumberFormat="1" applyFont="1" applyFill="1" applyBorder="1" applyAlignment="1" applyProtection="1">
      <alignment horizontal="center"/>
      <protection/>
    </xf>
    <xf numFmtId="1" fontId="9" fillId="33" borderId="49" xfId="53" applyNumberFormat="1" applyFont="1" applyFill="1" applyBorder="1" applyAlignment="1" applyProtection="1">
      <alignment horizontal="center"/>
      <protection locked="0"/>
    </xf>
    <xf numFmtId="1" fontId="9" fillId="33" borderId="50" xfId="53" applyNumberFormat="1" applyFont="1" applyFill="1" applyBorder="1" applyAlignment="1" applyProtection="1">
      <alignment horizontal="center"/>
      <protection locked="0"/>
    </xf>
    <xf numFmtId="2" fontId="9" fillId="33" borderId="51" xfId="53" applyNumberFormat="1" applyFont="1" applyFill="1" applyBorder="1" applyAlignment="1" applyProtection="1">
      <alignment horizontal="center"/>
      <protection/>
    </xf>
    <xf numFmtId="1" fontId="9" fillId="33" borderId="52" xfId="53" applyNumberFormat="1" applyFont="1" applyFill="1" applyBorder="1" applyAlignment="1" applyProtection="1">
      <alignment horizontal="center"/>
      <protection locked="0"/>
    </xf>
    <xf numFmtId="1" fontId="9" fillId="33" borderId="39" xfId="53" applyNumberFormat="1" applyFont="1" applyFill="1" applyBorder="1" applyAlignment="1" applyProtection="1">
      <alignment horizontal="center"/>
      <protection locked="0"/>
    </xf>
    <xf numFmtId="0" fontId="9" fillId="33" borderId="43" xfId="53" applyFont="1" applyFill="1" applyBorder="1" applyAlignment="1" applyProtection="1">
      <alignment horizontal="center"/>
      <protection/>
    </xf>
    <xf numFmtId="1" fontId="9" fillId="33" borderId="44" xfId="53" applyNumberFormat="1" applyFont="1" applyFill="1" applyBorder="1" applyAlignment="1" applyProtection="1">
      <alignment horizontal="center"/>
      <protection/>
    </xf>
    <xf numFmtId="1" fontId="9" fillId="33" borderId="53" xfId="53" applyNumberFormat="1" applyFont="1" applyFill="1" applyBorder="1" applyAlignment="1" applyProtection="1">
      <alignment horizontal="center"/>
      <protection/>
    </xf>
    <xf numFmtId="0" fontId="6" fillId="0" borderId="0" xfId="55" applyFont="1">
      <alignment/>
      <protection/>
    </xf>
    <xf numFmtId="0" fontId="2" fillId="0" borderId="0" xfId="55" applyAlignment="1">
      <alignment horizontal="center"/>
      <protection/>
    </xf>
    <xf numFmtId="0" fontId="2" fillId="0" borderId="0" xfId="55">
      <alignment/>
      <protection/>
    </xf>
    <xf numFmtId="0" fontId="52" fillId="0" borderId="0" xfId="55" applyFont="1">
      <alignment/>
      <protection/>
    </xf>
    <xf numFmtId="0" fontId="2" fillId="0" borderId="0" xfId="55" applyFont="1">
      <alignment/>
      <protection/>
    </xf>
    <xf numFmtId="0" fontId="2" fillId="0" borderId="0" xfId="55" applyFont="1" applyAlignment="1">
      <alignment horizontal="left" wrapText="1"/>
      <protection/>
    </xf>
    <xf numFmtId="0" fontId="2" fillId="0" borderId="0" xfId="55" applyAlignment="1">
      <alignment horizontal="left" wrapText="1"/>
      <protection/>
    </xf>
    <xf numFmtId="0" fontId="6" fillId="0" borderId="0" xfId="55" applyFont="1" applyAlignment="1">
      <alignment horizontal="left" wrapText="1"/>
      <protection/>
    </xf>
    <xf numFmtId="0" fontId="2" fillId="0" borderId="0" xfId="55" applyFont="1" applyAlignment="1">
      <alignment horizontal="left"/>
      <protection/>
    </xf>
    <xf numFmtId="0" fontId="6" fillId="0" borderId="0" xfId="55" applyFont="1" applyAlignment="1">
      <alignment horizontal="left"/>
      <protection/>
    </xf>
    <xf numFmtId="0" fontId="6" fillId="0" borderId="0" xfId="55" applyFont="1" applyAlignment="1">
      <alignment horizontal="left" vertical="center"/>
      <protection/>
    </xf>
    <xf numFmtId="0" fontId="2" fillId="0" borderId="0" xfId="55" applyAlignment="1">
      <alignment horizontal="left"/>
      <protection/>
    </xf>
    <xf numFmtId="0" fontId="127" fillId="0" borderId="0" xfId="53" applyFont="1" applyAlignment="1">
      <alignment horizontal="center"/>
      <protection/>
    </xf>
    <xf numFmtId="0" fontId="127" fillId="0" borderId="54" xfId="53" applyFont="1" applyBorder="1" applyAlignment="1">
      <alignment horizontal="center" vertical="center" wrapText="1"/>
      <protection/>
    </xf>
    <xf numFmtId="0" fontId="127" fillId="0" borderId="55" xfId="53" applyFont="1" applyBorder="1" applyAlignment="1">
      <alignment horizontal="center" wrapText="1"/>
      <protection/>
    </xf>
    <xf numFmtId="0" fontId="114" fillId="0" borderId="56" xfId="53" applyFont="1" applyBorder="1" applyAlignment="1">
      <alignment horizontal="justify" vertical="top" wrapText="1"/>
      <protection/>
    </xf>
    <xf numFmtId="0" fontId="127" fillId="0" borderId="57" xfId="53" applyFont="1" applyBorder="1" applyAlignment="1">
      <alignment horizontal="center" wrapText="1"/>
      <protection/>
    </xf>
    <xf numFmtId="0" fontId="114" fillId="0" borderId="58" xfId="53" applyFont="1" applyBorder="1" applyAlignment="1">
      <alignment horizontal="justify" vertical="top" wrapText="1"/>
      <protection/>
    </xf>
    <xf numFmtId="0" fontId="127" fillId="0" borderId="59" xfId="53" applyFont="1" applyBorder="1" applyAlignment="1">
      <alignment horizontal="center" vertical="top" wrapText="1"/>
      <protection/>
    </xf>
    <xf numFmtId="0" fontId="114" fillId="0" borderId="48" xfId="53" applyFont="1" applyBorder="1" applyAlignment="1">
      <alignment horizontal="justify" vertical="top" wrapText="1"/>
      <protection/>
    </xf>
    <xf numFmtId="0" fontId="127" fillId="0" borderId="60" xfId="53" applyFont="1" applyBorder="1" applyAlignment="1">
      <alignment horizontal="center" vertical="top" wrapText="1"/>
      <protection/>
    </xf>
    <xf numFmtId="0" fontId="0" fillId="34" borderId="0" xfId="0" applyFill="1" applyAlignment="1">
      <alignment/>
    </xf>
    <xf numFmtId="0" fontId="0" fillId="34" borderId="0" xfId="0" applyFill="1" applyBorder="1" applyAlignment="1">
      <alignment/>
    </xf>
    <xf numFmtId="0" fontId="0" fillId="0" borderId="17" xfId="0" applyBorder="1" applyAlignment="1">
      <alignment/>
    </xf>
    <xf numFmtId="0" fontId="128" fillId="34" borderId="0" xfId="0" applyFont="1" applyFill="1" applyAlignment="1" applyProtection="1">
      <alignment vertical="center"/>
      <protection hidden="1"/>
    </xf>
    <xf numFmtId="0" fontId="0" fillId="34" borderId="0" xfId="0" applyFill="1" applyAlignment="1" applyProtection="1">
      <alignment/>
      <protection hidden="1"/>
    </xf>
    <xf numFmtId="0" fontId="129" fillId="34" borderId="0" xfId="0" applyFont="1" applyFill="1" applyAlignment="1">
      <alignment/>
    </xf>
    <xf numFmtId="0" fontId="9" fillId="34" borderId="0" xfId="53" applyFill="1" applyAlignment="1">
      <alignment horizontal="right" vertical="center"/>
      <protection/>
    </xf>
    <xf numFmtId="0" fontId="7" fillId="34" borderId="0" xfId="53" applyFont="1" applyFill="1" applyBorder="1" applyAlignment="1">
      <alignment/>
      <protection/>
    </xf>
    <xf numFmtId="0" fontId="9" fillId="36" borderId="0" xfId="53" applyFill="1" applyBorder="1">
      <alignment/>
      <protection/>
    </xf>
    <xf numFmtId="14" fontId="122" fillId="36" borderId="0" xfId="53" applyNumberFormat="1" applyFont="1" applyFill="1" applyBorder="1" applyAlignment="1">
      <alignment vertical="center"/>
      <protection/>
    </xf>
    <xf numFmtId="0" fontId="117" fillId="34" borderId="0" xfId="53" applyFont="1" applyFill="1" applyBorder="1" applyAlignment="1">
      <alignment vertical="center" wrapText="1"/>
      <protection/>
    </xf>
    <xf numFmtId="14" fontId="122" fillId="34" borderId="0" xfId="53" applyNumberFormat="1" applyFont="1" applyFill="1" applyBorder="1" applyAlignment="1">
      <alignment vertical="center"/>
      <protection/>
    </xf>
    <xf numFmtId="0" fontId="127" fillId="34" borderId="0" xfId="53" applyFont="1" applyFill="1" applyAlignment="1">
      <alignment vertical="center" wrapText="1"/>
      <protection/>
    </xf>
    <xf numFmtId="0" fontId="127" fillId="34" borderId="0" xfId="0" applyFont="1" applyFill="1" applyAlignment="1">
      <alignment/>
    </xf>
    <xf numFmtId="0" fontId="9" fillId="36" borderId="32" xfId="53" applyFill="1" applyBorder="1" applyAlignment="1">
      <alignment horizontal="right" vertical="center"/>
      <protection/>
    </xf>
    <xf numFmtId="0" fontId="107" fillId="36" borderId="32" xfId="53" applyFont="1" applyFill="1" applyBorder="1" applyAlignment="1">
      <alignment horizontal="center" vertical="center"/>
      <protection/>
    </xf>
    <xf numFmtId="0" fontId="107" fillId="36" borderId="0" xfId="53" applyFont="1" applyFill="1" applyBorder="1" applyAlignment="1">
      <alignment horizontal="center" vertical="center"/>
      <protection/>
    </xf>
    <xf numFmtId="0" fontId="9" fillId="36" borderId="0" xfId="53" applyFill="1" applyBorder="1" applyAlignment="1">
      <alignment horizontal="right" vertical="center"/>
      <protection/>
    </xf>
    <xf numFmtId="14" fontId="122" fillId="36" borderId="23" xfId="53" applyNumberFormat="1" applyFont="1" applyFill="1" applyBorder="1" applyAlignment="1">
      <alignment vertical="center"/>
      <protection/>
    </xf>
    <xf numFmtId="0" fontId="107" fillId="36" borderId="23" xfId="53" applyFont="1" applyFill="1" applyBorder="1" applyAlignment="1">
      <alignment horizontal="center" vertical="center"/>
      <protection/>
    </xf>
    <xf numFmtId="0" fontId="9" fillId="36" borderId="23" xfId="53" applyFill="1" applyBorder="1" applyAlignment="1">
      <alignment horizontal="right" vertical="center"/>
      <protection/>
    </xf>
    <xf numFmtId="0" fontId="9" fillId="34" borderId="0" xfId="53" applyFill="1" applyBorder="1" applyAlignment="1">
      <alignment horizontal="right" vertical="center"/>
      <protection/>
    </xf>
    <xf numFmtId="0" fontId="117" fillId="36" borderId="32" xfId="53" applyFont="1" applyFill="1" applyBorder="1" applyAlignment="1">
      <alignment vertical="center" wrapText="1"/>
      <protection/>
    </xf>
    <xf numFmtId="0" fontId="9" fillId="0" borderId="0" xfId="53" applyAlignment="1">
      <alignment/>
      <protection/>
    </xf>
    <xf numFmtId="0" fontId="2" fillId="39" borderId="61" xfId="56" applyFont="1" applyFill="1" applyBorder="1" applyAlignment="1" applyProtection="1">
      <alignment horizontal="center" vertical="center"/>
      <protection/>
    </xf>
    <xf numFmtId="0" fontId="2" fillId="33" borderId="54" xfId="56" applyFont="1" applyFill="1" applyBorder="1" applyAlignment="1" applyProtection="1">
      <alignment horizontal="center" vertical="center" wrapText="1"/>
      <protection/>
    </xf>
    <xf numFmtId="0" fontId="9" fillId="0" borderId="56" xfId="53" applyBorder="1" applyAlignment="1">
      <alignment horizontal="center" vertical="center"/>
      <protection/>
    </xf>
    <xf numFmtId="0" fontId="35" fillId="34" borderId="0" xfId="53" applyFont="1" applyFill="1" applyBorder="1">
      <alignment/>
      <protection/>
    </xf>
    <xf numFmtId="0" fontId="9" fillId="34" borderId="0" xfId="53" applyFont="1" applyFill="1">
      <alignment/>
      <protection/>
    </xf>
    <xf numFmtId="0" fontId="9" fillId="0" borderId="22" xfId="53" applyBorder="1" applyAlignment="1">
      <alignment/>
      <protection/>
    </xf>
    <xf numFmtId="0" fontId="9" fillId="0" borderId="62" xfId="53" applyBorder="1" applyAlignment="1">
      <alignment/>
      <protection/>
    </xf>
    <xf numFmtId="0" fontId="9" fillId="0" borderId="63" xfId="53" applyBorder="1" applyAlignment="1">
      <alignment/>
      <protection/>
    </xf>
    <xf numFmtId="0" fontId="19" fillId="34" borderId="0" xfId="53" applyFont="1" applyFill="1" applyBorder="1" applyAlignment="1">
      <alignment vertical="top" wrapText="1"/>
      <protection/>
    </xf>
    <xf numFmtId="0" fontId="19" fillId="34" borderId="19" xfId="53" applyFont="1" applyFill="1" applyBorder="1" applyAlignment="1">
      <alignment vertical="top" wrapText="1"/>
      <protection/>
    </xf>
    <xf numFmtId="0" fontId="13" fillId="34" borderId="0" xfId="53" applyFont="1" applyFill="1" applyAlignment="1">
      <alignment/>
      <protection/>
    </xf>
    <xf numFmtId="0" fontId="9" fillId="0" borderId="22" xfId="53" applyFill="1" applyBorder="1" applyAlignment="1">
      <alignment/>
      <protection/>
    </xf>
    <xf numFmtId="0" fontId="9" fillId="0" borderId="63" xfId="53" applyFill="1" applyBorder="1" applyAlignment="1">
      <alignment/>
      <protection/>
    </xf>
    <xf numFmtId="0" fontId="34" fillId="0" borderId="22" xfId="53" applyFont="1" applyBorder="1" applyAlignment="1">
      <alignment wrapText="1"/>
      <protection/>
    </xf>
    <xf numFmtId="0" fontId="34" fillId="0" borderId="63" xfId="53" applyFont="1" applyBorder="1" applyAlignment="1">
      <alignment wrapText="1"/>
      <protection/>
    </xf>
    <xf numFmtId="0" fontId="34" fillId="0" borderId="22" xfId="53" applyFont="1" applyBorder="1">
      <alignment/>
      <protection/>
    </xf>
    <xf numFmtId="0" fontId="34" fillId="0" borderId="63" xfId="53" applyFont="1" applyBorder="1">
      <alignment/>
      <protection/>
    </xf>
    <xf numFmtId="0" fontId="24" fillId="34" borderId="0" xfId="53" applyFont="1" applyFill="1">
      <alignment/>
      <protection/>
    </xf>
    <xf numFmtId="0" fontId="13" fillId="34" borderId="0" xfId="53" applyFont="1" applyFill="1">
      <alignment/>
      <protection/>
    </xf>
    <xf numFmtId="0" fontId="9" fillId="0" borderId="22" xfId="53" applyFont="1" applyBorder="1">
      <alignment/>
      <protection/>
    </xf>
    <xf numFmtId="0" fontId="9" fillId="0" borderId="63" xfId="53" applyFont="1" applyBorder="1">
      <alignment/>
      <protection/>
    </xf>
    <xf numFmtId="0" fontId="0" fillId="0" borderId="22" xfId="0" applyBorder="1" applyAlignment="1">
      <alignment/>
    </xf>
    <xf numFmtId="0" fontId="0" fillId="0" borderId="62" xfId="0" applyBorder="1" applyAlignment="1">
      <alignment/>
    </xf>
    <xf numFmtId="0" fontId="0" fillId="0" borderId="63" xfId="0" applyBorder="1" applyAlignment="1">
      <alignment/>
    </xf>
    <xf numFmtId="0" fontId="0" fillId="0" borderId="64" xfId="0" applyBorder="1" applyAlignment="1">
      <alignment/>
    </xf>
    <xf numFmtId="0" fontId="0" fillId="0" borderId="65" xfId="0" applyBorder="1" applyAlignment="1">
      <alignment/>
    </xf>
    <xf numFmtId="0" fontId="0" fillId="0" borderId="21" xfId="0" applyBorder="1" applyAlignment="1">
      <alignment/>
    </xf>
    <xf numFmtId="0" fontId="0" fillId="0" borderId="31" xfId="0" applyBorder="1" applyAlignment="1">
      <alignment/>
    </xf>
    <xf numFmtId="0" fontId="0" fillId="0" borderId="66" xfId="0" applyBorder="1" applyAlignment="1">
      <alignment/>
    </xf>
    <xf numFmtId="0" fontId="0" fillId="0" borderId="67" xfId="0" applyBorder="1" applyAlignment="1">
      <alignment/>
    </xf>
    <xf numFmtId="0" fontId="17" fillId="34" borderId="0" xfId="53" applyFont="1" applyFill="1">
      <alignment/>
      <protection/>
    </xf>
    <xf numFmtId="0" fontId="23" fillId="34" borderId="0" xfId="53" applyFont="1" applyFill="1" applyAlignment="1">
      <alignment vertical="top" wrapText="1"/>
      <protection/>
    </xf>
    <xf numFmtId="0" fontId="9" fillId="34" borderId="0" xfId="53" applyFill="1" applyAlignment="1">
      <alignment/>
      <protection/>
    </xf>
    <xf numFmtId="0" fontId="9" fillId="0" borderId="0" xfId="53" applyFont="1" applyBorder="1">
      <alignment/>
      <protection/>
    </xf>
    <xf numFmtId="0" fontId="9" fillId="0" borderId="20" xfId="53" applyFont="1" applyBorder="1">
      <alignment/>
      <protection/>
    </xf>
    <xf numFmtId="0" fontId="20" fillId="34" borderId="17" xfId="53" applyFont="1" applyFill="1" applyBorder="1" applyAlignment="1">
      <alignment horizontal="left" vertical="center"/>
      <protection/>
    </xf>
    <xf numFmtId="0" fontId="20" fillId="34" borderId="16" xfId="53" applyFont="1" applyFill="1" applyBorder="1" applyAlignment="1">
      <alignment horizontal="left" vertical="center"/>
      <protection/>
    </xf>
    <xf numFmtId="0" fontId="20" fillId="34" borderId="18" xfId="53" applyFont="1" applyFill="1" applyBorder="1" applyAlignment="1">
      <alignment horizontal="left" vertical="center"/>
      <protection/>
    </xf>
    <xf numFmtId="0" fontId="20" fillId="34" borderId="15" xfId="53" applyFont="1" applyFill="1" applyBorder="1" applyAlignment="1">
      <alignment/>
      <protection/>
    </xf>
    <xf numFmtId="0" fontId="23" fillId="34" borderId="0" xfId="53" applyNumberFormat="1" applyFont="1" applyFill="1" applyBorder="1" applyAlignment="1">
      <alignment vertical="center" wrapText="1"/>
      <protection/>
    </xf>
    <xf numFmtId="0" fontId="23" fillId="34" borderId="0" xfId="53" applyFont="1" applyFill="1" applyBorder="1" applyAlignment="1">
      <alignment/>
      <protection/>
    </xf>
    <xf numFmtId="0" fontId="13" fillId="34" borderId="0" xfId="0" applyFont="1" applyFill="1" applyAlignment="1">
      <alignment horizontal="left" vertical="top" wrapText="1"/>
    </xf>
    <xf numFmtId="0" fontId="23" fillId="34" borderId="0" xfId="53" applyFont="1" applyFill="1" applyBorder="1" applyAlignment="1">
      <alignment wrapText="1"/>
      <protection/>
    </xf>
    <xf numFmtId="0" fontId="23" fillId="34" borderId="0" xfId="53" applyFont="1" applyFill="1" applyBorder="1" applyAlignment="1">
      <alignment horizontal="center" vertical="center" wrapText="1"/>
      <protection/>
    </xf>
    <xf numFmtId="0" fontId="23" fillId="36" borderId="0" xfId="53" applyFont="1" applyFill="1" applyBorder="1" applyAlignment="1">
      <alignment horizontal="left" vertical="center" wrapText="1"/>
      <protection/>
    </xf>
    <xf numFmtId="0" fontId="20" fillId="34" borderId="15" xfId="53" applyFont="1" applyFill="1" applyBorder="1" applyAlignment="1">
      <alignment vertical="center" wrapText="1"/>
      <protection/>
    </xf>
    <xf numFmtId="0" fontId="20" fillId="34" borderId="15" xfId="53" applyFont="1" applyFill="1" applyBorder="1" applyAlignment="1">
      <alignment vertical="center"/>
      <protection/>
    </xf>
    <xf numFmtId="0" fontId="20" fillId="34" borderId="17" xfId="53" applyFont="1" applyFill="1" applyBorder="1" applyAlignment="1">
      <alignment vertical="center" wrapText="1"/>
      <protection/>
    </xf>
    <xf numFmtId="0" fontId="20" fillId="34" borderId="16" xfId="53" applyFont="1" applyFill="1" applyBorder="1" applyAlignment="1">
      <alignment vertical="center"/>
      <protection/>
    </xf>
    <xf numFmtId="0" fontId="21" fillId="34" borderId="0" xfId="53" applyFont="1" applyFill="1" applyBorder="1" applyAlignment="1">
      <alignment horizontal="center" wrapText="1"/>
      <protection/>
    </xf>
    <xf numFmtId="0" fontId="20" fillId="34" borderId="0" xfId="53" applyFont="1" applyFill="1" applyBorder="1" applyAlignment="1">
      <alignment horizontal="center"/>
      <protection/>
    </xf>
    <xf numFmtId="0" fontId="20" fillId="34" borderId="18" xfId="53" applyFont="1" applyFill="1" applyBorder="1" applyAlignment="1">
      <alignment vertical="center"/>
      <protection/>
    </xf>
    <xf numFmtId="0" fontId="21" fillId="34" borderId="16" xfId="53" applyFont="1" applyFill="1" applyBorder="1" applyAlignment="1">
      <alignment horizontal="center" vertical="center"/>
      <protection/>
    </xf>
    <xf numFmtId="0" fontId="21" fillId="34" borderId="18" xfId="53" applyFont="1" applyFill="1" applyBorder="1" applyAlignment="1">
      <alignment horizontal="center" vertical="center"/>
      <protection/>
    </xf>
    <xf numFmtId="0" fontId="21" fillId="34" borderId="16" xfId="53" applyFont="1" applyFill="1" applyBorder="1" applyAlignment="1">
      <alignment horizontal="center" wrapText="1"/>
      <protection/>
    </xf>
    <xf numFmtId="0" fontId="21" fillId="34" borderId="19" xfId="53" applyFont="1" applyFill="1" applyBorder="1" applyAlignment="1">
      <alignment horizontal="center"/>
      <protection/>
    </xf>
    <xf numFmtId="0" fontId="20" fillId="0" borderId="17" xfId="53" applyFont="1" applyFill="1" applyBorder="1" applyAlignment="1">
      <alignment vertical="center"/>
      <protection/>
    </xf>
    <xf numFmtId="0" fontId="9" fillId="0" borderId="18" xfId="53" applyBorder="1" applyAlignment="1">
      <alignment vertical="center"/>
      <protection/>
    </xf>
    <xf numFmtId="0" fontId="20" fillId="34" borderId="68" xfId="53" applyFont="1" applyFill="1" applyBorder="1" applyAlignment="1">
      <alignment vertical="center" wrapText="1"/>
      <protection/>
    </xf>
    <xf numFmtId="0" fontId="20" fillId="34" borderId="22" xfId="53" applyFont="1" applyFill="1" applyBorder="1" applyAlignment="1">
      <alignment vertical="center" wrapText="1"/>
      <protection/>
    </xf>
    <xf numFmtId="0" fontId="20" fillId="34" borderId="22" xfId="53" applyFont="1" applyFill="1" applyBorder="1" applyAlignment="1">
      <alignment vertical="center"/>
      <protection/>
    </xf>
    <xf numFmtId="0" fontId="21" fillId="34" borderId="16" xfId="53" applyFont="1" applyFill="1" applyBorder="1" applyAlignment="1">
      <alignment horizontal="center" vertical="top" wrapText="1"/>
      <protection/>
    </xf>
    <xf numFmtId="0" fontId="21" fillId="34" borderId="16" xfId="53" applyFont="1" applyFill="1" applyBorder="1" applyAlignment="1">
      <alignment horizontal="center"/>
      <protection/>
    </xf>
    <xf numFmtId="0" fontId="21" fillId="34" borderId="18" xfId="53" applyFont="1" applyFill="1" applyBorder="1" applyAlignment="1">
      <alignment horizontal="center"/>
      <protection/>
    </xf>
    <xf numFmtId="0" fontId="21" fillId="34" borderId="20" xfId="53" applyFont="1" applyFill="1" applyBorder="1" applyAlignment="1">
      <alignment horizontal="center" vertical="center" wrapText="1"/>
      <protection/>
    </xf>
    <xf numFmtId="0" fontId="21" fillId="34" borderId="20" xfId="53" applyFont="1" applyFill="1" applyBorder="1" applyAlignment="1">
      <alignment horizontal="center" vertical="center"/>
      <protection/>
    </xf>
    <xf numFmtId="0" fontId="24" fillId="0" borderId="17" xfId="53" applyFont="1" applyFill="1" applyBorder="1" applyAlignment="1">
      <alignment/>
      <protection/>
    </xf>
    <xf numFmtId="0" fontId="9" fillId="0" borderId="16" xfId="53" applyFill="1" applyBorder="1" applyAlignment="1">
      <alignment/>
      <protection/>
    </xf>
    <xf numFmtId="0" fontId="9" fillId="0" borderId="18" xfId="53" applyFill="1" applyBorder="1" applyAlignment="1">
      <alignment/>
      <protection/>
    </xf>
    <xf numFmtId="0" fontId="18" fillId="0" borderId="64" xfId="53" applyFont="1" applyBorder="1" applyAlignment="1">
      <alignment/>
      <protection/>
    </xf>
    <xf numFmtId="0" fontId="18" fillId="0" borderId="19" xfId="53" applyFont="1" applyBorder="1" applyAlignment="1">
      <alignment/>
      <protection/>
    </xf>
    <xf numFmtId="0" fontId="18" fillId="0" borderId="18" xfId="53" applyFont="1" applyBorder="1" applyAlignment="1">
      <alignment/>
      <protection/>
    </xf>
    <xf numFmtId="0" fontId="21" fillId="34" borderId="0" xfId="53" applyFont="1" applyFill="1" applyAlignment="1">
      <alignment wrapText="1"/>
      <protection/>
    </xf>
    <xf numFmtId="0" fontId="9" fillId="34" borderId="0" xfId="53" applyFill="1" applyAlignment="1">
      <alignment wrapText="1"/>
      <protection/>
    </xf>
    <xf numFmtId="0" fontId="21" fillId="0" borderId="0" xfId="53" applyFont="1" applyFill="1" applyBorder="1" applyAlignment="1">
      <alignment horizontal="center" wrapText="1"/>
      <protection/>
    </xf>
    <xf numFmtId="0" fontId="23" fillId="0" borderId="20" xfId="53" applyFont="1" applyBorder="1" applyAlignment="1">
      <alignment/>
      <protection/>
    </xf>
    <xf numFmtId="0" fontId="9" fillId="0" borderId="20" xfId="53" applyBorder="1" applyAlignment="1">
      <alignment/>
      <protection/>
    </xf>
    <xf numFmtId="0" fontId="26" fillId="34" borderId="20" xfId="53" applyFont="1" applyFill="1" applyBorder="1" applyAlignment="1">
      <alignment wrapText="1"/>
      <protection/>
    </xf>
    <xf numFmtId="0" fontId="9" fillId="0" borderId="17" xfId="53" applyBorder="1" applyAlignment="1">
      <alignment/>
      <protection/>
    </xf>
    <xf numFmtId="0" fontId="9" fillId="0" borderId="16" xfId="53" applyBorder="1" applyAlignment="1">
      <alignment/>
      <protection/>
    </xf>
    <xf numFmtId="0" fontId="9" fillId="0" borderId="20" xfId="53" applyFont="1" applyFill="1" applyBorder="1" applyAlignment="1">
      <alignment wrapText="1"/>
      <protection/>
    </xf>
    <xf numFmtId="0" fontId="9" fillId="0" borderId="20" xfId="53" applyFill="1" applyBorder="1" applyAlignment="1">
      <alignment/>
      <protection/>
    </xf>
    <xf numFmtId="0" fontId="23" fillId="34" borderId="0" xfId="53" applyFont="1" applyFill="1" applyAlignment="1">
      <alignment horizontal="left" vertical="center" wrapText="1"/>
      <protection/>
    </xf>
    <xf numFmtId="0" fontId="22" fillId="0" borderId="0" xfId="53" applyFont="1" applyFill="1" applyAlignment="1">
      <alignment horizontal="left" wrapText="1"/>
      <protection/>
    </xf>
    <xf numFmtId="0" fontId="23" fillId="0" borderId="22" xfId="53" applyFont="1" applyBorder="1" applyAlignment="1">
      <alignment/>
      <protection/>
    </xf>
    <xf numFmtId="0" fontId="23" fillId="0" borderId="62" xfId="53" applyFont="1" applyBorder="1" applyAlignment="1">
      <alignment/>
      <protection/>
    </xf>
    <xf numFmtId="0" fontId="23" fillId="0" borderId="63" xfId="53" applyFont="1" applyBorder="1" applyAlignment="1">
      <alignment/>
      <protection/>
    </xf>
    <xf numFmtId="0" fontId="9" fillId="0" borderId="0" xfId="53" applyFont="1" applyAlignment="1">
      <alignment/>
      <protection/>
    </xf>
    <xf numFmtId="0" fontId="24" fillId="34" borderId="0" xfId="53" applyFont="1" applyFill="1" applyAlignment="1">
      <alignment horizontal="left"/>
      <protection/>
    </xf>
    <xf numFmtId="0" fontId="19" fillId="34" borderId="0" xfId="53" applyFont="1" applyFill="1" applyAlignment="1">
      <alignment/>
      <protection/>
    </xf>
    <xf numFmtId="0" fontId="14" fillId="0" borderId="0" xfId="53" applyFont="1" applyBorder="1" applyAlignment="1">
      <alignment wrapText="1"/>
      <protection/>
    </xf>
    <xf numFmtId="0" fontId="15" fillId="0" borderId="0" xfId="53" applyFont="1" applyBorder="1" applyAlignment="1">
      <alignment wrapText="1"/>
      <protection/>
    </xf>
    <xf numFmtId="0" fontId="9" fillId="0" borderId="0" xfId="53" applyFont="1" applyAlignment="1">
      <alignment horizontal="center"/>
      <protection/>
    </xf>
    <xf numFmtId="0" fontId="13" fillId="34" borderId="0" xfId="53" applyFont="1" applyFill="1" applyAlignment="1">
      <alignment horizontal="center"/>
      <protection/>
    </xf>
    <xf numFmtId="0" fontId="9" fillId="34" borderId="0" xfId="53" applyFill="1" applyAlignment="1">
      <alignment horizontal="center"/>
      <protection/>
    </xf>
    <xf numFmtId="0" fontId="18" fillId="34" borderId="0" xfId="53" applyFont="1" applyFill="1" applyAlignment="1">
      <alignment wrapText="1"/>
      <protection/>
    </xf>
    <xf numFmtId="0" fontId="9" fillId="34" borderId="0" xfId="53" applyFont="1" applyFill="1" applyAlignment="1">
      <alignment/>
      <protection/>
    </xf>
    <xf numFmtId="0" fontId="114" fillId="34" borderId="28" xfId="53" applyFont="1" applyFill="1" applyBorder="1" applyAlignment="1">
      <alignment horizontal="left" vertical="top" wrapText="1"/>
      <protection/>
    </xf>
    <xf numFmtId="0" fontId="9" fillId="0" borderId="29" xfId="53" applyBorder="1" applyAlignment="1">
      <alignment horizontal="left" vertical="top"/>
      <protection/>
    </xf>
    <xf numFmtId="0" fontId="9" fillId="0" borderId="30" xfId="53" applyBorder="1" applyAlignment="1">
      <alignment horizontal="left" vertical="top"/>
      <protection/>
    </xf>
    <xf numFmtId="0" fontId="114" fillId="34" borderId="29" xfId="53" applyFont="1" applyFill="1" applyBorder="1" applyAlignment="1">
      <alignment horizontal="left" vertical="top"/>
      <protection/>
    </xf>
    <xf numFmtId="0" fontId="114" fillId="34" borderId="30" xfId="53" applyFont="1" applyFill="1" applyBorder="1" applyAlignment="1">
      <alignment horizontal="left" vertical="top"/>
      <protection/>
    </xf>
    <xf numFmtId="0" fontId="117" fillId="34" borderId="32" xfId="53" applyFont="1" applyFill="1" applyBorder="1" applyAlignment="1">
      <alignment vertical="top" wrapText="1"/>
      <protection/>
    </xf>
    <xf numFmtId="0" fontId="117" fillId="34" borderId="32" xfId="53" applyFont="1" applyFill="1" applyBorder="1" applyAlignment="1">
      <alignment vertical="top"/>
      <protection/>
    </xf>
    <xf numFmtId="0" fontId="117" fillId="34" borderId="19" xfId="53" applyFont="1" applyFill="1" applyBorder="1" applyAlignment="1">
      <alignment horizontal="center"/>
      <protection/>
    </xf>
    <xf numFmtId="0" fontId="117" fillId="34" borderId="32" xfId="53" applyFont="1" applyFill="1" applyBorder="1" applyAlignment="1">
      <alignment horizontal="left" wrapText="1"/>
      <protection/>
    </xf>
    <xf numFmtId="0" fontId="117" fillId="34" borderId="32" xfId="53" applyFont="1" applyFill="1" applyBorder="1" applyAlignment="1">
      <alignment horizontal="left"/>
      <protection/>
    </xf>
    <xf numFmtId="0" fontId="132" fillId="34" borderId="32" xfId="53" applyFont="1" applyFill="1" applyBorder="1" applyAlignment="1">
      <alignment vertical="center"/>
      <protection/>
    </xf>
    <xf numFmtId="0" fontId="113" fillId="34" borderId="0" xfId="53" applyFont="1" applyFill="1" applyBorder="1" applyAlignment="1">
      <alignment horizontal="left" vertical="top" wrapText="1"/>
      <protection/>
    </xf>
    <xf numFmtId="0" fontId="117" fillId="34" borderId="16" xfId="53" applyFont="1" applyFill="1" applyBorder="1" applyAlignment="1">
      <alignment horizontal="center" vertical="top"/>
      <protection/>
    </xf>
    <xf numFmtId="0" fontId="9" fillId="0" borderId="0" xfId="53" applyBorder="1" applyAlignment="1">
      <alignment horizontal="center"/>
      <protection/>
    </xf>
    <xf numFmtId="0" fontId="9" fillId="0" borderId="20" xfId="53" applyBorder="1" applyAlignment="1">
      <alignment horizontal="center"/>
      <protection/>
    </xf>
    <xf numFmtId="0" fontId="113" fillId="34" borderId="20" xfId="53" applyFont="1" applyFill="1" applyBorder="1" applyAlignment="1">
      <alignment horizontal="left" vertical="top" wrapText="1"/>
      <protection/>
    </xf>
    <xf numFmtId="0" fontId="130" fillId="34" borderId="0" xfId="53" applyFont="1" applyFill="1" applyAlignment="1">
      <alignment horizontal="left" wrapText="1"/>
      <protection/>
    </xf>
    <xf numFmtId="0" fontId="135" fillId="34" borderId="0" xfId="53" applyFont="1" applyFill="1" applyAlignment="1">
      <alignment horizontal="left"/>
      <protection/>
    </xf>
    <xf numFmtId="0" fontId="114" fillId="34" borderId="0" xfId="53" applyFont="1" applyFill="1" applyAlignment="1">
      <alignment horizontal="left" wrapText="1"/>
      <protection/>
    </xf>
    <xf numFmtId="0" fontId="114" fillId="34" borderId="0" xfId="53" applyFont="1" applyFill="1" applyAlignment="1">
      <alignment vertical="top" wrapText="1"/>
      <protection/>
    </xf>
    <xf numFmtId="0" fontId="128" fillId="34" borderId="0" xfId="53" applyFont="1" applyFill="1" applyBorder="1" applyAlignment="1">
      <alignment horizontal="left" vertical="top" wrapText="1"/>
      <protection/>
    </xf>
    <xf numFmtId="0" fontId="23" fillId="34" borderId="0" xfId="53" applyFont="1" applyFill="1" applyBorder="1" applyAlignment="1">
      <alignment horizontal="left" vertical="top" wrapText="1"/>
      <protection/>
    </xf>
    <xf numFmtId="0" fontId="114" fillId="34" borderId="0" xfId="53" applyFont="1" applyFill="1" applyAlignment="1">
      <alignment horizontal="left" vertical="top" wrapText="1"/>
      <protection/>
    </xf>
    <xf numFmtId="0" fontId="114" fillId="34" borderId="0" xfId="53" applyFont="1" applyFill="1" applyAlignment="1">
      <alignment horizontal="left"/>
      <protection/>
    </xf>
    <xf numFmtId="0" fontId="130" fillId="34" borderId="0" xfId="53" applyFont="1" applyFill="1" applyAlignment="1">
      <alignment wrapText="1"/>
      <protection/>
    </xf>
    <xf numFmtId="0" fontId="113" fillId="34" borderId="19" xfId="53" applyFont="1" applyFill="1" applyBorder="1" applyAlignment="1">
      <alignment horizontal="center" vertical="top"/>
      <protection/>
    </xf>
    <xf numFmtId="0" fontId="125" fillId="36" borderId="20" xfId="53" applyFont="1" applyFill="1" applyBorder="1" applyAlignment="1">
      <alignment horizontal="left" vertical="center"/>
      <protection/>
    </xf>
    <xf numFmtId="0" fontId="116" fillId="36" borderId="0" xfId="53" applyFont="1" applyFill="1" applyBorder="1" applyAlignment="1">
      <alignment horizontal="center" vertical="top"/>
      <protection/>
    </xf>
    <xf numFmtId="0" fontId="117" fillId="34" borderId="19" xfId="53" applyFont="1" applyFill="1" applyBorder="1" applyAlignment="1">
      <alignment horizontal="center" vertical="top"/>
      <protection/>
    </xf>
    <xf numFmtId="0" fontId="117" fillId="34" borderId="0" xfId="53" applyFont="1" applyFill="1" applyBorder="1" applyAlignment="1">
      <alignment horizontal="center" vertical="top"/>
      <protection/>
    </xf>
    <xf numFmtId="0" fontId="128" fillId="34" borderId="0" xfId="53" applyFont="1" applyFill="1" applyAlignment="1" applyProtection="1">
      <alignment horizontal="left" vertical="center" wrapText="1"/>
      <protection hidden="1"/>
    </xf>
    <xf numFmtId="0" fontId="9" fillId="0" borderId="0" xfId="53" applyAlignment="1" applyProtection="1">
      <alignment horizontal="left" wrapText="1"/>
      <protection hidden="1"/>
    </xf>
    <xf numFmtId="0" fontId="125" fillId="0" borderId="20" xfId="53" applyFont="1" applyBorder="1" applyAlignment="1">
      <alignment horizontal="left" vertical="center"/>
      <protection/>
    </xf>
    <xf numFmtId="0" fontId="125" fillId="0" borderId="17" xfId="53" applyFont="1" applyBorder="1" applyAlignment="1">
      <alignment horizontal="center" vertical="center"/>
      <protection/>
    </xf>
    <xf numFmtId="0" fontId="125" fillId="0" borderId="16" xfId="53" applyFont="1" applyBorder="1" applyAlignment="1">
      <alignment horizontal="center" vertical="center"/>
      <protection/>
    </xf>
    <xf numFmtId="0" fontId="125" fillId="0" borderId="18" xfId="53" applyFont="1" applyBorder="1" applyAlignment="1">
      <alignment horizontal="center" vertical="center"/>
      <protection/>
    </xf>
    <xf numFmtId="0" fontId="9" fillId="34" borderId="0" xfId="53" applyFont="1" applyFill="1" applyBorder="1" applyAlignment="1">
      <alignment vertical="top" wrapText="1"/>
      <protection/>
    </xf>
    <xf numFmtId="0" fontId="9" fillId="34" borderId="0" xfId="53" applyFill="1" applyBorder="1" applyAlignment="1">
      <alignment vertical="top" wrapText="1"/>
      <protection/>
    </xf>
    <xf numFmtId="0" fontId="9" fillId="34" borderId="20" xfId="53" applyFont="1" applyFill="1" applyBorder="1" applyAlignment="1">
      <alignment horizontal="left" vertical="top" wrapText="1"/>
      <protection/>
    </xf>
    <xf numFmtId="0" fontId="9" fillId="0" borderId="20" xfId="53" applyFont="1" applyBorder="1" applyAlignment="1">
      <alignment wrapText="1"/>
      <protection/>
    </xf>
    <xf numFmtId="0" fontId="23" fillId="34" borderId="16" xfId="53" applyFont="1" applyFill="1" applyBorder="1" applyAlignment="1">
      <alignment horizontal="left" vertical="top" wrapText="1"/>
      <protection/>
    </xf>
    <xf numFmtId="164" fontId="9" fillId="34" borderId="28" xfId="53" applyNumberFormat="1" applyFill="1" applyBorder="1" applyAlignment="1" applyProtection="1">
      <alignment horizontal="right" vertical="center"/>
      <protection hidden="1"/>
    </xf>
    <xf numFmtId="164" fontId="9" fillId="34" borderId="29" xfId="53" applyNumberFormat="1" applyFill="1" applyBorder="1" applyAlignment="1" applyProtection="1">
      <alignment horizontal="right" vertical="center"/>
      <protection hidden="1"/>
    </xf>
    <xf numFmtId="164" fontId="9" fillId="34" borderId="30" xfId="53" applyNumberFormat="1" applyFill="1" applyBorder="1" applyAlignment="1" applyProtection="1">
      <alignment horizontal="right" vertical="center"/>
      <protection hidden="1"/>
    </xf>
    <xf numFmtId="0" fontId="114" fillId="34" borderId="28" xfId="53" applyFont="1" applyFill="1" applyBorder="1" applyAlignment="1">
      <alignment horizontal="center"/>
      <protection/>
    </xf>
    <xf numFmtId="0" fontId="114" fillId="34" borderId="29" xfId="53" applyFont="1" applyFill="1" applyBorder="1" applyAlignment="1">
      <alignment horizontal="center"/>
      <protection/>
    </xf>
    <xf numFmtId="0" fontId="114" fillId="34" borderId="30" xfId="53" applyFont="1" applyFill="1" applyBorder="1" applyAlignment="1">
      <alignment horizontal="center"/>
      <protection/>
    </xf>
    <xf numFmtId="0" fontId="121" fillId="34" borderId="28" xfId="53" applyFont="1" applyFill="1" applyBorder="1" applyAlignment="1">
      <alignment vertical="center"/>
      <protection/>
    </xf>
    <xf numFmtId="0" fontId="121" fillId="34" borderId="29" xfId="53" applyFont="1" applyFill="1" applyBorder="1" applyAlignment="1">
      <alignment vertical="center"/>
      <protection/>
    </xf>
    <xf numFmtId="0" fontId="121" fillId="34" borderId="30" xfId="53" applyFont="1" applyFill="1" applyBorder="1" applyAlignment="1">
      <alignment vertical="center"/>
      <protection/>
    </xf>
    <xf numFmtId="0" fontId="121" fillId="34" borderId="28" xfId="53" applyFont="1" applyFill="1" applyBorder="1" applyAlignment="1">
      <alignment vertical="center" wrapText="1"/>
      <protection/>
    </xf>
    <xf numFmtId="0" fontId="20" fillId="0" borderId="29" xfId="53" applyFont="1" applyBorder="1" applyAlignment="1">
      <alignment vertical="center" wrapText="1"/>
      <protection/>
    </xf>
    <xf numFmtId="0" fontId="20" fillId="0" borderId="30" xfId="53" applyFont="1" applyBorder="1" applyAlignment="1">
      <alignment vertical="center" wrapText="1"/>
      <protection/>
    </xf>
    <xf numFmtId="0" fontId="9" fillId="0" borderId="29" xfId="53" applyBorder="1" applyAlignment="1">
      <alignment horizontal="center"/>
      <protection/>
    </xf>
    <xf numFmtId="0" fontId="9" fillId="0" borderId="30" xfId="53" applyBorder="1" applyAlignment="1">
      <alignment horizontal="center"/>
      <protection/>
    </xf>
    <xf numFmtId="0" fontId="121" fillId="34" borderId="28" xfId="53" applyFont="1" applyFill="1" applyBorder="1" applyAlignment="1">
      <alignment horizontal="left" vertical="center"/>
      <protection/>
    </xf>
    <xf numFmtId="0" fontId="121" fillId="34" borderId="29" xfId="53" applyFont="1" applyFill="1" applyBorder="1" applyAlignment="1">
      <alignment horizontal="left" vertical="center"/>
      <protection/>
    </xf>
    <xf numFmtId="0" fontId="121" fillId="34" borderId="30" xfId="53" applyFont="1" applyFill="1" applyBorder="1" applyAlignment="1">
      <alignment horizontal="left" vertical="center"/>
      <protection/>
    </xf>
    <xf numFmtId="0" fontId="114" fillId="34" borderId="69" xfId="53" applyFont="1" applyFill="1" applyBorder="1" applyAlignment="1">
      <alignment horizontal="center"/>
      <protection/>
    </xf>
    <xf numFmtId="0" fontId="114" fillId="34" borderId="70" xfId="53" applyFont="1" applyFill="1" applyBorder="1" applyAlignment="1">
      <alignment horizontal="center"/>
      <protection/>
    </xf>
    <xf numFmtId="0" fontId="114" fillId="34" borderId="71" xfId="53" applyFont="1" applyFill="1" applyBorder="1" applyAlignment="1">
      <alignment horizontal="center"/>
      <protection/>
    </xf>
    <xf numFmtId="0" fontId="9" fillId="34" borderId="69" xfId="53" applyFont="1" applyFill="1" applyBorder="1" applyAlignment="1">
      <alignment horizontal="center"/>
      <protection/>
    </xf>
    <xf numFmtId="0" fontId="9" fillId="34" borderId="70" xfId="53" applyFill="1" applyBorder="1" applyAlignment="1">
      <alignment horizontal="center"/>
      <protection/>
    </xf>
    <xf numFmtId="0" fontId="9" fillId="34" borderId="72" xfId="53" applyFill="1" applyBorder="1" applyAlignment="1">
      <alignment horizontal="center"/>
      <protection/>
    </xf>
    <xf numFmtId="0" fontId="114" fillId="34" borderId="28" xfId="53" applyFont="1" applyFill="1" applyBorder="1" applyAlignment="1">
      <alignment horizontal="center" wrapText="1"/>
      <protection/>
    </xf>
    <xf numFmtId="0" fontId="114" fillId="34" borderId="29" xfId="53" applyFont="1" applyFill="1" applyBorder="1" applyAlignment="1">
      <alignment horizontal="center" wrapText="1"/>
      <protection/>
    </xf>
    <xf numFmtId="0" fontId="114" fillId="34" borderId="30" xfId="53" applyFont="1" applyFill="1" applyBorder="1" applyAlignment="1">
      <alignment horizontal="center" wrapText="1"/>
      <protection/>
    </xf>
    <xf numFmtId="164" fontId="9" fillId="34" borderId="25" xfId="53" applyNumberFormat="1" applyFill="1" applyBorder="1" applyAlignment="1" applyProtection="1">
      <alignment horizontal="right" vertical="center"/>
      <protection hidden="1"/>
    </xf>
    <xf numFmtId="164" fontId="9" fillId="34" borderId="23" xfId="53" applyNumberFormat="1" applyFill="1" applyBorder="1" applyAlignment="1" applyProtection="1">
      <alignment horizontal="right" vertical="center"/>
      <protection hidden="1"/>
    </xf>
    <xf numFmtId="164" fontId="9" fillId="34" borderId="26" xfId="53" applyNumberFormat="1" applyFill="1" applyBorder="1" applyAlignment="1" applyProtection="1">
      <alignment horizontal="right" vertical="center"/>
      <protection hidden="1"/>
    </xf>
    <xf numFmtId="0" fontId="126" fillId="0" borderId="20" xfId="53" applyFont="1" applyBorder="1" applyAlignment="1">
      <alignment horizontal="left" vertical="center"/>
      <protection/>
    </xf>
    <xf numFmtId="0" fontId="121" fillId="34" borderId="0" xfId="53" applyFont="1" applyFill="1" applyAlignment="1">
      <alignment horizontal="center" vertical="center"/>
      <protection/>
    </xf>
    <xf numFmtId="164" fontId="118" fillId="0" borderId="17" xfId="53" applyNumberFormat="1" applyFont="1" applyBorder="1" applyAlignment="1">
      <alignment horizontal="center" vertical="center"/>
      <protection/>
    </xf>
    <xf numFmtId="164" fontId="118" fillId="0" borderId="18" xfId="53" applyNumberFormat="1" applyFont="1" applyBorder="1" applyAlignment="1">
      <alignment horizontal="center" vertical="center"/>
      <protection/>
    </xf>
    <xf numFmtId="0" fontId="9" fillId="34" borderId="0" xfId="53" applyFill="1" applyAlignment="1">
      <alignment horizontal="right" vertical="center"/>
      <protection/>
    </xf>
    <xf numFmtId="0" fontId="123" fillId="34" borderId="0" xfId="53" applyFont="1" applyFill="1" applyBorder="1" applyAlignment="1">
      <alignment horizontal="center" vertical="center"/>
      <protection/>
    </xf>
    <xf numFmtId="0" fontId="118" fillId="0" borderId="20" xfId="53" applyFont="1" applyBorder="1" applyAlignment="1">
      <alignment horizontal="left" vertical="center"/>
      <protection/>
    </xf>
    <xf numFmtId="0" fontId="118" fillId="0" borderId="20" xfId="53" applyFont="1" applyBorder="1" applyAlignment="1">
      <alignment horizontal="center" vertical="center"/>
      <protection/>
    </xf>
    <xf numFmtId="0" fontId="117" fillId="36" borderId="20" xfId="53" applyFont="1" applyFill="1" applyBorder="1" applyAlignment="1">
      <alignment horizontal="center" vertical="top"/>
      <protection/>
    </xf>
    <xf numFmtId="0" fontId="120" fillId="36" borderId="20" xfId="53" applyFont="1" applyFill="1" applyBorder="1" applyAlignment="1">
      <alignment horizontal="center"/>
      <protection/>
    </xf>
    <xf numFmtId="0" fontId="113" fillId="34" borderId="0" xfId="53" applyFont="1" applyFill="1" applyAlignment="1">
      <alignment horizontal="center" vertical="top"/>
      <protection/>
    </xf>
    <xf numFmtId="0" fontId="136" fillId="0" borderId="20" xfId="53" applyFont="1" applyBorder="1" applyAlignment="1">
      <alignment horizontal="left" vertical="center"/>
      <protection/>
    </xf>
    <xf numFmtId="0" fontId="113" fillId="34" borderId="0" xfId="53" applyFont="1" applyFill="1" applyAlignment="1">
      <alignment vertical="center" wrapText="1"/>
      <protection/>
    </xf>
    <xf numFmtId="0" fontId="9" fillId="36" borderId="0" xfId="53" applyFill="1" applyAlignment="1">
      <alignment horizontal="center"/>
      <protection/>
    </xf>
    <xf numFmtId="0" fontId="137" fillId="34" borderId="0" xfId="53" applyFont="1" applyFill="1" applyAlignment="1">
      <alignment horizontal="center" vertical="center" wrapText="1"/>
      <protection/>
    </xf>
    <xf numFmtId="0" fontId="7" fillId="0" borderId="0" xfId="53" applyFont="1" applyBorder="1" applyAlignment="1">
      <alignment horizontal="center" vertical="center" wrapText="1"/>
      <protection/>
    </xf>
    <xf numFmtId="0" fontId="7" fillId="0" borderId="0" xfId="53" applyFont="1" applyBorder="1" applyAlignment="1">
      <alignment horizontal="center" vertical="center"/>
      <protection/>
    </xf>
    <xf numFmtId="0" fontId="7" fillId="0" borderId="20" xfId="53" applyFont="1" applyBorder="1" applyAlignment="1">
      <alignment horizontal="center" vertical="center"/>
      <protection/>
    </xf>
    <xf numFmtId="0" fontId="115" fillId="0" borderId="20" xfId="53" applyNumberFormat="1" applyFont="1" applyBorder="1" applyAlignment="1">
      <alignment horizontal="center" vertical="center"/>
      <protection/>
    </xf>
    <xf numFmtId="0" fontId="2" fillId="39" borderId="73" xfId="56" applyFont="1" applyFill="1" applyBorder="1" applyAlignment="1" applyProtection="1">
      <alignment horizontal="center" vertical="center"/>
      <protection/>
    </xf>
    <xf numFmtId="0" fontId="2" fillId="39" borderId="53" xfId="56" applyFont="1" applyFill="1" applyBorder="1" applyAlignment="1" applyProtection="1">
      <alignment horizontal="center" vertical="center"/>
      <protection/>
    </xf>
    <xf numFmtId="0" fontId="5" fillId="33" borderId="74" xfId="53" applyFont="1" applyFill="1" applyBorder="1" applyAlignment="1" applyProtection="1">
      <alignment horizontal="center" vertical="center" wrapText="1"/>
      <protection/>
    </xf>
    <xf numFmtId="0" fontId="5" fillId="33" borderId="75" xfId="53" applyFont="1" applyFill="1" applyBorder="1" applyAlignment="1" applyProtection="1">
      <alignment horizontal="center" vertical="center" wrapText="1"/>
      <protection/>
    </xf>
    <xf numFmtId="0" fontId="5" fillId="33" borderId="76" xfId="53" applyFont="1" applyFill="1" applyBorder="1" applyAlignment="1" applyProtection="1">
      <alignment horizontal="center" vertical="center" wrapText="1"/>
      <protection/>
    </xf>
    <xf numFmtId="0" fontId="5" fillId="33" borderId="77" xfId="53" applyFont="1" applyFill="1" applyBorder="1" applyAlignment="1" applyProtection="1">
      <alignment horizontal="center"/>
      <protection/>
    </xf>
    <xf numFmtId="0" fontId="5" fillId="33" borderId="59" xfId="53" applyFont="1" applyFill="1" applyBorder="1" applyAlignment="1" applyProtection="1">
      <alignment horizontal="center"/>
      <protection/>
    </xf>
    <xf numFmtId="0" fontId="4" fillId="33" borderId="78" xfId="53" applyFont="1" applyFill="1" applyBorder="1" applyAlignment="1" applyProtection="1">
      <alignment horizontal="center"/>
      <protection/>
    </xf>
    <xf numFmtId="0" fontId="2" fillId="33" borderId="50" xfId="53" applyFont="1" applyFill="1" applyBorder="1" applyAlignment="1">
      <alignment horizontal="center"/>
      <protection/>
    </xf>
    <xf numFmtId="0" fontId="138" fillId="33" borderId="0" xfId="53" applyFont="1" applyFill="1" applyBorder="1" applyAlignment="1" applyProtection="1">
      <alignment horizontal="center" vertical="center" wrapText="1"/>
      <protection/>
    </xf>
    <xf numFmtId="0" fontId="138" fillId="33" borderId="0" xfId="53" applyFont="1" applyFill="1" applyBorder="1" applyAlignment="1" applyProtection="1">
      <alignment horizontal="center"/>
      <protection/>
    </xf>
    <xf numFmtId="0" fontId="139" fillId="33" borderId="0" xfId="53" applyFont="1" applyFill="1" applyBorder="1" applyAlignment="1" applyProtection="1">
      <alignment horizontal="center"/>
      <protection/>
    </xf>
    <xf numFmtId="0" fontId="140" fillId="33" borderId="0" xfId="53" applyFont="1" applyFill="1" applyBorder="1" applyAlignment="1">
      <alignment horizontal="center"/>
      <protection/>
    </xf>
    <xf numFmtId="0" fontId="2" fillId="33" borderId="34" xfId="56" applyFont="1" applyFill="1" applyBorder="1" applyAlignment="1" applyProtection="1">
      <alignment horizontal="center" vertical="center"/>
      <protection/>
    </xf>
    <xf numFmtId="0" fontId="2" fillId="0" borderId="38" xfId="56" applyBorder="1" applyAlignment="1" applyProtection="1">
      <alignment horizontal="center" vertical="center"/>
      <protection/>
    </xf>
    <xf numFmtId="0" fontId="2" fillId="33" borderId="35" xfId="56" applyFill="1" applyBorder="1" applyAlignment="1" applyProtection="1">
      <alignment horizontal="center" vertical="center"/>
      <protection/>
    </xf>
    <xf numFmtId="0" fontId="2" fillId="0" borderId="79" xfId="56" applyBorder="1" applyAlignment="1" applyProtection="1">
      <alignment horizontal="center" vertical="center"/>
      <protection/>
    </xf>
    <xf numFmtId="0" fontId="9" fillId="0" borderId="73" xfId="53" applyBorder="1">
      <alignment/>
      <protection/>
    </xf>
    <xf numFmtId="0" fontId="9" fillId="0" borderId="53" xfId="53" applyBorder="1">
      <alignment/>
      <protection/>
    </xf>
    <xf numFmtId="0" fontId="127" fillId="40" borderId="76" xfId="53" applyFont="1" applyFill="1" applyBorder="1" applyAlignment="1">
      <alignment horizontal="justify" vertical="top" wrapText="1"/>
      <protection/>
    </xf>
    <xf numFmtId="0" fontId="127" fillId="40" borderId="57" xfId="53" applyFont="1" applyFill="1" applyBorder="1" applyAlignment="1">
      <alignment horizontal="justify" vertical="top" wrapText="1"/>
      <protection/>
    </xf>
    <xf numFmtId="0" fontId="127" fillId="40" borderId="76" xfId="53" applyFont="1" applyFill="1" applyBorder="1" applyAlignment="1">
      <alignment horizontal="left" wrapText="1"/>
      <protection/>
    </xf>
    <xf numFmtId="0" fontId="127" fillId="40" borderId="57" xfId="53" applyFont="1" applyFill="1" applyBorder="1" applyAlignment="1">
      <alignment horizontal="left" wrapText="1"/>
      <protection/>
    </xf>
    <xf numFmtId="0" fontId="127" fillId="40" borderId="76" xfId="53" applyFont="1" applyFill="1" applyBorder="1" applyAlignment="1">
      <alignment horizontal="left" vertical="top" wrapText="1"/>
      <protection/>
    </xf>
    <xf numFmtId="0" fontId="127" fillId="40" borderId="57" xfId="53" applyFont="1" applyFill="1" applyBorder="1" applyAlignment="1">
      <alignment horizontal="left" vertical="top" wrapText="1"/>
      <protection/>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Euro" xfId="45"/>
    <cellStyle name="Komórka połączona" xfId="46"/>
    <cellStyle name="Komórka zaznaczona" xfId="47"/>
    <cellStyle name="Nagłówek 1" xfId="48"/>
    <cellStyle name="Nagłówek 2" xfId="49"/>
    <cellStyle name="Nagłówek 3" xfId="50"/>
    <cellStyle name="Nagłówek 4" xfId="51"/>
    <cellStyle name="Neutralne" xfId="52"/>
    <cellStyle name="Normalny 2" xfId="53"/>
    <cellStyle name="Normalny 3" xfId="54"/>
    <cellStyle name="Normalny_ERYL opis ryzyk" xfId="55"/>
    <cellStyle name="Normalny_GOP 4.01" xfId="56"/>
    <cellStyle name="Normalny_opis ryzyk" xfId="57"/>
    <cellStyle name="Obliczenia" xfId="58"/>
    <cellStyle name="Percent" xfId="59"/>
    <cellStyle name="Standard_KEPPEL36" xfId="60"/>
    <cellStyle name="Suma" xfId="61"/>
    <cellStyle name="Tekst objaśnienia" xfId="62"/>
    <cellStyle name="Tekst ostrzeżenia" xfId="63"/>
    <cellStyle name="Tytuł" xfId="64"/>
    <cellStyle name="Uwaga" xfId="65"/>
    <cellStyle name="Currency" xfId="66"/>
    <cellStyle name="Currency [0]" xfId="67"/>
    <cellStyle name="Złe"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1</xdr:row>
      <xdr:rowOff>85725</xdr:rowOff>
    </xdr:from>
    <xdr:to>
      <xdr:col>1</xdr:col>
      <xdr:colOff>1485900</xdr:colOff>
      <xdr:row>1</xdr:row>
      <xdr:rowOff>847725</xdr:rowOff>
    </xdr:to>
    <xdr:pic>
      <xdr:nvPicPr>
        <xdr:cNvPr id="1" name="Picture 1" descr="uniqa logo"/>
        <xdr:cNvPicPr preferRelativeResize="1">
          <a:picLocks noChangeAspect="1"/>
        </xdr:cNvPicPr>
      </xdr:nvPicPr>
      <xdr:blipFill>
        <a:blip r:embed="rId1"/>
        <a:stretch>
          <a:fillRect/>
        </a:stretch>
      </xdr:blipFill>
      <xdr:spPr>
        <a:xfrm>
          <a:off x="485775" y="247650"/>
          <a:ext cx="1190625" cy="762000"/>
        </a:xfrm>
        <a:prstGeom prst="rect">
          <a:avLst/>
        </a:prstGeom>
        <a:noFill/>
        <a:ln w="9525" cmpd="sng">
          <a:noFill/>
        </a:ln>
      </xdr:spPr>
    </xdr:pic>
    <xdr:clientData/>
  </xdr:twoCellAnchor>
  <xdr:twoCellAnchor>
    <xdr:from>
      <xdr:col>4</xdr:col>
      <xdr:colOff>133350</xdr:colOff>
      <xdr:row>11</xdr:row>
      <xdr:rowOff>28575</xdr:rowOff>
    </xdr:from>
    <xdr:to>
      <xdr:col>4</xdr:col>
      <xdr:colOff>447675</xdr:colOff>
      <xdr:row>11</xdr:row>
      <xdr:rowOff>390525</xdr:rowOff>
    </xdr:to>
    <xdr:sp>
      <xdr:nvSpPr>
        <xdr:cNvPr id="2" name="Rectangle 2"/>
        <xdr:cNvSpPr>
          <a:spLocks/>
        </xdr:cNvSpPr>
      </xdr:nvSpPr>
      <xdr:spPr>
        <a:xfrm>
          <a:off x="7620000" y="2914650"/>
          <a:ext cx="314325" cy="361950"/>
        </a:xfrm>
        <a:prstGeom prst="rect">
          <a:avLst/>
        </a:prstGeom>
        <a:solidFill>
          <a:srgbClr val="FFFFFF"/>
        </a:solidFill>
        <a:ln w="3175" cmpd="sng">
          <a:solidFill>
            <a:srgbClr val="000000"/>
          </a:solidFill>
          <a:prstDash val="sysDash"/>
          <a:headEnd type="none"/>
          <a:tailEnd type="none"/>
        </a:ln>
      </xdr:spPr>
      <xdr:txBody>
        <a:bodyPr vertOverflow="clip" wrap="square"/>
        <a:p>
          <a:pPr algn="l">
            <a:defRPr/>
          </a:pPr>
          <a:r>
            <a:rPr lang="en-US" cap="none" u="none" baseline="0">
              <a:latin typeface="Czcionka tekstu podstawowego"/>
              <a:ea typeface="Czcionka tekstu podstawowego"/>
              <a:cs typeface="Czcionka tekstu podstawowego"/>
            </a:rPr>
            <a:t/>
          </a:r>
        </a:p>
      </xdr:txBody>
    </xdr:sp>
    <xdr:clientData/>
  </xdr:twoCellAnchor>
  <xdr:twoCellAnchor>
    <xdr:from>
      <xdr:col>4</xdr:col>
      <xdr:colOff>428625</xdr:colOff>
      <xdr:row>11</xdr:row>
      <xdr:rowOff>28575</xdr:rowOff>
    </xdr:from>
    <xdr:to>
      <xdr:col>4</xdr:col>
      <xdr:colOff>742950</xdr:colOff>
      <xdr:row>11</xdr:row>
      <xdr:rowOff>390525</xdr:rowOff>
    </xdr:to>
    <xdr:sp>
      <xdr:nvSpPr>
        <xdr:cNvPr id="3" name="Rectangle 3"/>
        <xdr:cNvSpPr>
          <a:spLocks/>
        </xdr:cNvSpPr>
      </xdr:nvSpPr>
      <xdr:spPr>
        <a:xfrm>
          <a:off x="7915275" y="2914650"/>
          <a:ext cx="323850" cy="361950"/>
        </a:xfrm>
        <a:prstGeom prst="rect">
          <a:avLst/>
        </a:prstGeom>
        <a:solidFill>
          <a:srgbClr val="FFFFFF"/>
        </a:solidFill>
        <a:ln w="3175" cmpd="sng">
          <a:solidFill>
            <a:srgbClr val="000000"/>
          </a:solidFill>
          <a:prstDash val="sysDash"/>
          <a:headEnd type="none"/>
          <a:tailEnd type="none"/>
        </a:ln>
      </xdr:spPr>
      <xdr:txBody>
        <a:bodyPr vertOverflow="clip" wrap="square"/>
        <a:p>
          <a:pPr algn="l">
            <a:defRPr/>
          </a:pPr>
          <a:r>
            <a:rPr lang="en-US" cap="none" u="none" baseline="0">
              <a:latin typeface="Czcionka tekstu podstawowego"/>
              <a:ea typeface="Czcionka tekstu podstawowego"/>
              <a:cs typeface="Czcionka tekstu podstawowego"/>
            </a:rPr>
            <a:t/>
          </a:r>
        </a:p>
      </xdr:txBody>
    </xdr:sp>
    <xdr:clientData/>
  </xdr:twoCellAnchor>
  <xdr:twoCellAnchor>
    <xdr:from>
      <xdr:col>4</xdr:col>
      <xdr:colOff>762000</xdr:colOff>
      <xdr:row>11</xdr:row>
      <xdr:rowOff>28575</xdr:rowOff>
    </xdr:from>
    <xdr:to>
      <xdr:col>4</xdr:col>
      <xdr:colOff>1076325</xdr:colOff>
      <xdr:row>11</xdr:row>
      <xdr:rowOff>390525</xdr:rowOff>
    </xdr:to>
    <xdr:sp>
      <xdr:nvSpPr>
        <xdr:cNvPr id="4" name="Rectangle 4"/>
        <xdr:cNvSpPr>
          <a:spLocks/>
        </xdr:cNvSpPr>
      </xdr:nvSpPr>
      <xdr:spPr>
        <a:xfrm>
          <a:off x="8248650" y="2914650"/>
          <a:ext cx="314325" cy="361950"/>
        </a:xfrm>
        <a:prstGeom prst="rect">
          <a:avLst/>
        </a:prstGeom>
        <a:solidFill>
          <a:srgbClr val="FFFFFF"/>
        </a:solidFill>
        <a:ln w="3175" cmpd="sng">
          <a:solidFill>
            <a:srgbClr val="000000"/>
          </a:solidFill>
          <a:prstDash val="sysDash"/>
          <a:headEnd type="none"/>
          <a:tailEnd type="none"/>
        </a:ln>
      </xdr:spPr>
      <xdr:txBody>
        <a:bodyPr vertOverflow="clip" wrap="square"/>
        <a:p>
          <a:pPr algn="l">
            <a:defRPr/>
          </a:pPr>
          <a:r>
            <a:rPr lang="en-US" cap="none" u="none" baseline="0">
              <a:latin typeface="Czcionka tekstu podstawowego"/>
              <a:ea typeface="Czcionka tekstu podstawowego"/>
              <a:cs typeface="Czcionka tekstu podstawowego"/>
            </a:rPr>
            <a:t/>
          </a:r>
        </a:p>
      </xdr:txBody>
    </xdr:sp>
    <xdr:clientData/>
  </xdr:twoCellAnchor>
  <xdr:twoCellAnchor>
    <xdr:from>
      <xdr:col>4</xdr:col>
      <xdr:colOff>1381125</xdr:colOff>
      <xdr:row>11</xdr:row>
      <xdr:rowOff>28575</xdr:rowOff>
    </xdr:from>
    <xdr:to>
      <xdr:col>4</xdr:col>
      <xdr:colOff>1695450</xdr:colOff>
      <xdr:row>11</xdr:row>
      <xdr:rowOff>390525</xdr:rowOff>
    </xdr:to>
    <xdr:sp>
      <xdr:nvSpPr>
        <xdr:cNvPr id="5" name="Rectangle 5"/>
        <xdr:cNvSpPr>
          <a:spLocks/>
        </xdr:cNvSpPr>
      </xdr:nvSpPr>
      <xdr:spPr>
        <a:xfrm>
          <a:off x="8867775" y="2914650"/>
          <a:ext cx="314325" cy="361950"/>
        </a:xfrm>
        <a:prstGeom prst="rect">
          <a:avLst/>
        </a:prstGeom>
        <a:solidFill>
          <a:srgbClr val="FFFFFF"/>
        </a:solidFill>
        <a:ln w="3175" cmpd="sng">
          <a:solidFill>
            <a:srgbClr val="000000"/>
          </a:solidFill>
          <a:prstDash val="sysDash"/>
          <a:headEnd type="none"/>
          <a:tailEnd type="none"/>
        </a:ln>
      </xdr:spPr>
      <xdr:txBody>
        <a:bodyPr vertOverflow="clip" wrap="square"/>
        <a:p>
          <a:pPr algn="l">
            <a:defRPr/>
          </a:pPr>
          <a:r>
            <a:rPr lang="en-US" cap="none" u="none" baseline="0">
              <a:latin typeface="Czcionka tekstu podstawowego"/>
              <a:ea typeface="Czcionka tekstu podstawowego"/>
              <a:cs typeface="Czcionka tekstu podstawowego"/>
            </a:rPr>
            <a:t/>
          </a:r>
        </a:p>
      </xdr:txBody>
    </xdr:sp>
    <xdr:clientData/>
  </xdr:twoCellAnchor>
  <xdr:twoCellAnchor>
    <xdr:from>
      <xdr:col>4</xdr:col>
      <xdr:colOff>1695450</xdr:colOff>
      <xdr:row>11</xdr:row>
      <xdr:rowOff>28575</xdr:rowOff>
    </xdr:from>
    <xdr:to>
      <xdr:col>4</xdr:col>
      <xdr:colOff>1990725</xdr:colOff>
      <xdr:row>11</xdr:row>
      <xdr:rowOff>390525</xdr:rowOff>
    </xdr:to>
    <xdr:sp>
      <xdr:nvSpPr>
        <xdr:cNvPr id="6" name="Rectangle 6"/>
        <xdr:cNvSpPr>
          <a:spLocks/>
        </xdr:cNvSpPr>
      </xdr:nvSpPr>
      <xdr:spPr>
        <a:xfrm>
          <a:off x="9182100" y="2914650"/>
          <a:ext cx="295275" cy="361950"/>
        </a:xfrm>
        <a:prstGeom prst="rect">
          <a:avLst/>
        </a:prstGeom>
        <a:solidFill>
          <a:srgbClr val="FFFFFF"/>
        </a:solidFill>
        <a:ln w="3175" cmpd="sng">
          <a:solidFill>
            <a:srgbClr val="000000"/>
          </a:solidFill>
          <a:prstDash val="sysDash"/>
          <a:headEnd type="none"/>
          <a:tailEnd type="none"/>
        </a:ln>
      </xdr:spPr>
      <xdr:txBody>
        <a:bodyPr vertOverflow="clip" wrap="square"/>
        <a:p>
          <a:pPr algn="l">
            <a:defRPr/>
          </a:pPr>
          <a:r>
            <a:rPr lang="en-US" cap="none" u="none" baseline="0">
              <a:latin typeface="Czcionka tekstu podstawowego"/>
              <a:ea typeface="Czcionka tekstu podstawowego"/>
              <a:cs typeface="Czcionka tekstu podstawowego"/>
            </a:rPr>
            <a:t/>
          </a:r>
        </a:p>
      </xdr:txBody>
    </xdr:sp>
    <xdr:clientData/>
  </xdr:twoCellAnchor>
  <xdr:twoCellAnchor>
    <xdr:from>
      <xdr:col>4</xdr:col>
      <xdr:colOff>2286000</xdr:colOff>
      <xdr:row>11</xdr:row>
      <xdr:rowOff>28575</xdr:rowOff>
    </xdr:from>
    <xdr:to>
      <xdr:col>4</xdr:col>
      <xdr:colOff>2600325</xdr:colOff>
      <xdr:row>11</xdr:row>
      <xdr:rowOff>390525</xdr:rowOff>
    </xdr:to>
    <xdr:sp>
      <xdr:nvSpPr>
        <xdr:cNvPr id="7" name="Rectangle 7"/>
        <xdr:cNvSpPr>
          <a:spLocks/>
        </xdr:cNvSpPr>
      </xdr:nvSpPr>
      <xdr:spPr>
        <a:xfrm>
          <a:off x="9772650" y="2914650"/>
          <a:ext cx="314325" cy="361950"/>
        </a:xfrm>
        <a:prstGeom prst="rect">
          <a:avLst/>
        </a:prstGeom>
        <a:solidFill>
          <a:srgbClr val="FFFFFF"/>
        </a:solidFill>
        <a:ln w="3175" cmpd="sng">
          <a:solidFill>
            <a:srgbClr val="000000"/>
          </a:solidFill>
          <a:prstDash val="sysDash"/>
          <a:headEnd type="none"/>
          <a:tailEnd type="none"/>
        </a:ln>
      </xdr:spPr>
      <xdr:txBody>
        <a:bodyPr vertOverflow="clip" wrap="square"/>
        <a:p>
          <a:pPr algn="l">
            <a:defRPr/>
          </a:pPr>
          <a:r>
            <a:rPr lang="en-US" cap="none" u="none" baseline="0">
              <a:latin typeface="Czcionka tekstu podstawowego"/>
              <a:ea typeface="Czcionka tekstu podstawowego"/>
              <a:cs typeface="Czcionka tekstu podstawowego"/>
            </a:rPr>
            <a:t/>
          </a:r>
        </a:p>
      </xdr:txBody>
    </xdr:sp>
    <xdr:clientData/>
  </xdr:twoCellAnchor>
  <xdr:twoCellAnchor>
    <xdr:from>
      <xdr:col>4</xdr:col>
      <xdr:colOff>1990725</xdr:colOff>
      <xdr:row>11</xdr:row>
      <xdr:rowOff>28575</xdr:rowOff>
    </xdr:from>
    <xdr:to>
      <xdr:col>4</xdr:col>
      <xdr:colOff>2305050</xdr:colOff>
      <xdr:row>11</xdr:row>
      <xdr:rowOff>390525</xdr:rowOff>
    </xdr:to>
    <xdr:sp>
      <xdr:nvSpPr>
        <xdr:cNvPr id="8" name="Rectangle 8"/>
        <xdr:cNvSpPr>
          <a:spLocks/>
        </xdr:cNvSpPr>
      </xdr:nvSpPr>
      <xdr:spPr>
        <a:xfrm>
          <a:off x="9477375" y="2914650"/>
          <a:ext cx="314325" cy="361950"/>
        </a:xfrm>
        <a:prstGeom prst="rect">
          <a:avLst/>
        </a:prstGeom>
        <a:solidFill>
          <a:srgbClr val="FFFFFF"/>
        </a:solidFill>
        <a:ln w="3175" cmpd="sng">
          <a:solidFill>
            <a:srgbClr val="000000"/>
          </a:solidFill>
          <a:prstDash val="sysDash"/>
          <a:headEnd type="none"/>
          <a:tailEnd type="none"/>
        </a:ln>
      </xdr:spPr>
      <xdr:txBody>
        <a:bodyPr vertOverflow="clip" wrap="square"/>
        <a:p>
          <a:pPr algn="l">
            <a:defRPr/>
          </a:pPr>
          <a:r>
            <a:rPr lang="en-US" cap="none" u="none" baseline="0">
              <a:latin typeface="Czcionka tekstu podstawowego"/>
              <a:ea typeface="Czcionka tekstu podstawowego"/>
              <a:cs typeface="Czcionka tekstu podstawowego"/>
            </a:rPr>
            <a:t/>
          </a:r>
        </a:p>
      </xdr:txBody>
    </xdr:sp>
    <xdr:clientData/>
  </xdr:twoCellAnchor>
  <xdr:twoCellAnchor>
    <xdr:from>
      <xdr:col>4</xdr:col>
      <xdr:colOff>2600325</xdr:colOff>
      <xdr:row>11</xdr:row>
      <xdr:rowOff>28575</xdr:rowOff>
    </xdr:from>
    <xdr:to>
      <xdr:col>4</xdr:col>
      <xdr:colOff>2924175</xdr:colOff>
      <xdr:row>12</xdr:row>
      <xdr:rowOff>0</xdr:rowOff>
    </xdr:to>
    <xdr:sp>
      <xdr:nvSpPr>
        <xdr:cNvPr id="9" name="Rectangle 9"/>
        <xdr:cNvSpPr>
          <a:spLocks/>
        </xdr:cNvSpPr>
      </xdr:nvSpPr>
      <xdr:spPr>
        <a:xfrm>
          <a:off x="10086975" y="2914650"/>
          <a:ext cx="333375" cy="361950"/>
        </a:xfrm>
        <a:prstGeom prst="rect">
          <a:avLst/>
        </a:prstGeom>
        <a:solidFill>
          <a:srgbClr val="FFFFFF"/>
        </a:solidFill>
        <a:ln w="3175" cmpd="sng">
          <a:solidFill>
            <a:srgbClr val="000000"/>
          </a:solidFill>
          <a:prstDash val="sysDash"/>
          <a:headEnd type="none"/>
          <a:tailEnd type="none"/>
        </a:ln>
      </xdr:spPr>
      <xdr:txBody>
        <a:bodyPr vertOverflow="clip" wrap="square"/>
        <a:p>
          <a:pPr algn="l">
            <a:defRPr/>
          </a:pPr>
          <a:r>
            <a:rPr lang="en-US" cap="none" u="none" baseline="0">
              <a:latin typeface="Czcionka tekstu podstawowego"/>
              <a:ea typeface="Czcionka tekstu podstawowego"/>
              <a:cs typeface="Czcionka tekstu podstawowego"/>
            </a:rPr>
            <a:t/>
          </a:r>
        </a:p>
      </xdr:txBody>
    </xdr:sp>
    <xdr:clientData/>
  </xdr:twoCellAnchor>
  <xdr:twoCellAnchor>
    <xdr:from>
      <xdr:col>4</xdr:col>
      <xdr:colOff>1076325</xdr:colOff>
      <xdr:row>11</xdr:row>
      <xdr:rowOff>28575</xdr:rowOff>
    </xdr:from>
    <xdr:to>
      <xdr:col>4</xdr:col>
      <xdr:colOff>1381125</xdr:colOff>
      <xdr:row>11</xdr:row>
      <xdr:rowOff>390525</xdr:rowOff>
    </xdr:to>
    <xdr:sp>
      <xdr:nvSpPr>
        <xdr:cNvPr id="10" name="Rectangle 10"/>
        <xdr:cNvSpPr>
          <a:spLocks/>
        </xdr:cNvSpPr>
      </xdr:nvSpPr>
      <xdr:spPr>
        <a:xfrm>
          <a:off x="8562975" y="2914650"/>
          <a:ext cx="314325" cy="361950"/>
        </a:xfrm>
        <a:prstGeom prst="rect">
          <a:avLst/>
        </a:prstGeom>
        <a:solidFill>
          <a:srgbClr val="FFFFFF"/>
        </a:solidFill>
        <a:ln w="3175" cmpd="sng">
          <a:solidFill>
            <a:srgbClr val="000000"/>
          </a:solidFill>
          <a:prstDash val="sysDash"/>
          <a:headEnd type="none"/>
          <a:tailEnd type="none"/>
        </a:ln>
      </xdr:spPr>
      <xdr:txBody>
        <a:bodyPr vertOverflow="clip" wrap="square"/>
        <a:p>
          <a:pPr algn="l">
            <a:defRPr/>
          </a:pPr>
          <a:r>
            <a:rPr lang="en-US" cap="none" u="none" baseline="0">
              <a:latin typeface="Czcionka tekstu podstawowego"/>
              <a:ea typeface="Czcionka tekstu podstawowego"/>
              <a:cs typeface="Czcionka tekstu podstawowego"/>
            </a:rPr>
            <a:t/>
          </a:r>
        </a:p>
      </xdr:txBody>
    </xdr:sp>
    <xdr:clientData/>
  </xdr:twoCellAnchor>
  <xdr:twoCellAnchor>
    <xdr:from>
      <xdr:col>4</xdr:col>
      <xdr:colOff>2943225</xdr:colOff>
      <xdr:row>11</xdr:row>
      <xdr:rowOff>19050</xdr:rowOff>
    </xdr:from>
    <xdr:to>
      <xdr:col>4</xdr:col>
      <xdr:colOff>3257550</xdr:colOff>
      <xdr:row>11</xdr:row>
      <xdr:rowOff>381000</xdr:rowOff>
    </xdr:to>
    <xdr:sp>
      <xdr:nvSpPr>
        <xdr:cNvPr id="11" name="Rectangle 7"/>
        <xdr:cNvSpPr>
          <a:spLocks/>
        </xdr:cNvSpPr>
      </xdr:nvSpPr>
      <xdr:spPr>
        <a:xfrm>
          <a:off x="10429875" y="2905125"/>
          <a:ext cx="314325" cy="361950"/>
        </a:xfrm>
        <a:prstGeom prst="rect">
          <a:avLst/>
        </a:prstGeom>
        <a:solidFill>
          <a:srgbClr val="FFFFFF"/>
        </a:solidFill>
        <a:ln w="3175" cmpd="sng">
          <a:solidFill>
            <a:srgbClr val="000000"/>
          </a:solidFill>
          <a:prstDash val="sysDash"/>
          <a:headEnd type="none"/>
          <a:tailEnd type="none"/>
        </a:ln>
      </xdr:spPr>
      <xdr:txBody>
        <a:bodyPr vertOverflow="clip" wrap="square"/>
        <a:p>
          <a:pPr algn="l">
            <a:defRPr/>
          </a:pPr>
          <a:r>
            <a:rPr lang="en-US" cap="none" u="none" baseline="0">
              <a:latin typeface="Czcionka tekstu podstawowego"/>
              <a:ea typeface="Czcionka tekstu podstawowego"/>
              <a:cs typeface="Czcionka tekstu podstawowego"/>
            </a:rPr>
            <a:t/>
          </a:r>
        </a:p>
      </xdr:txBody>
    </xdr:sp>
    <xdr:clientData/>
  </xdr:twoCellAnchor>
  <xdr:twoCellAnchor>
    <xdr:from>
      <xdr:col>4</xdr:col>
      <xdr:colOff>3257550</xdr:colOff>
      <xdr:row>11</xdr:row>
      <xdr:rowOff>19050</xdr:rowOff>
    </xdr:from>
    <xdr:to>
      <xdr:col>4</xdr:col>
      <xdr:colOff>3590925</xdr:colOff>
      <xdr:row>11</xdr:row>
      <xdr:rowOff>381000</xdr:rowOff>
    </xdr:to>
    <xdr:sp>
      <xdr:nvSpPr>
        <xdr:cNvPr id="12" name="Rectangle 9"/>
        <xdr:cNvSpPr>
          <a:spLocks/>
        </xdr:cNvSpPr>
      </xdr:nvSpPr>
      <xdr:spPr>
        <a:xfrm>
          <a:off x="10744200" y="2905125"/>
          <a:ext cx="333375" cy="361950"/>
        </a:xfrm>
        <a:prstGeom prst="rect">
          <a:avLst/>
        </a:prstGeom>
        <a:solidFill>
          <a:srgbClr val="FFFFFF"/>
        </a:solidFill>
        <a:ln w="3175" cmpd="sng">
          <a:solidFill>
            <a:srgbClr val="000000"/>
          </a:solidFill>
          <a:prstDash val="sysDash"/>
          <a:headEnd type="none"/>
          <a:tailEnd type="none"/>
        </a:ln>
      </xdr:spPr>
      <xdr:txBody>
        <a:bodyPr vertOverflow="clip" wrap="square"/>
        <a:p>
          <a:pPr algn="l">
            <a:defRPr/>
          </a:pPr>
          <a:r>
            <a:rPr lang="en-US" cap="none" u="none" baseline="0">
              <a:latin typeface="Czcionka tekstu podstawowego"/>
              <a:ea typeface="Czcionka tekstu podstawowego"/>
              <a:cs typeface="Czcionka tekstu podstawowego"/>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228600</xdr:colOff>
      <xdr:row>1</xdr:row>
      <xdr:rowOff>0</xdr:rowOff>
    </xdr:from>
    <xdr:to>
      <xdr:col>1</xdr:col>
      <xdr:colOff>1752600</xdr:colOff>
      <xdr:row>2</xdr:row>
      <xdr:rowOff>19050</xdr:rowOff>
    </xdr:to>
    <xdr:pic>
      <xdr:nvPicPr>
        <xdr:cNvPr id="1" name="Obraz 1" descr="uniqa logo"/>
        <xdr:cNvPicPr preferRelativeResize="1">
          <a:picLocks noChangeAspect="1"/>
        </xdr:cNvPicPr>
      </xdr:nvPicPr>
      <xdr:blipFill>
        <a:blip r:embed="rId1"/>
        <a:stretch>
          <a:fillRect/>
        </a:stretch>
      </xdr:blipFill>
      <xdr:spPr>
        <a:xfrm>
          <a:off x="514350" y="161925"/>
          <a:ext cx="1524000" cy="981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0</xdr:col>
      <xdr:colOff>1247775</xdr:colOff>
      <xdr:row>61</xdr:row>
      <xdr:rowOff>0</xdr:rowOff>
    </xdr:to>
    <xdr:pic>
      <xdr:nvPicPr>
        <xdr:cNvPr id="1" name="Picture 1" descr="uniqa logo"/>
        <xdr:cNvPicPr preferRelativeResize="1">
          <a:picLocks noChangeAspect="1"/>
        </xdr:cNvPicPr>
      </xdr:nvPicPr>
      <xdr:blipFill>
        <a:blip r:embed="rId1"/>
        <a:stretch>
          <a:fillRect/>
        </a:stretch>
      </xdr:blipFill>
      <xdr:spPr>
        <a:xfrm>
          <a:off x="57150" y="0"/>
          <a:ext cx="1190625" cy="790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0</xdr:row>
      <xdr:rowOff>95250</xdr:rowOff>
    </xdr:from>
    <xdr:to>
      <xdr:col>1</xdr:col>
      <xdr:colOff>3533775</xdr:colOff>
      <xdr:row>69</xdr:row>
      <xdr:rowOff>152400</xdr:rowOff>
    </xdr:to>
    <xdr:pic>
      <xdr:nvPicPr>
        <xdr:cNvPr id="1" name="Picture 1"/>
        <xdr:cNvPicPr preferRelativeResize="1">
          <a:picLocks noChangeAspect="1"/>
        </xdr:cNvPicPr>
      </xdr:nvPicPr>
      <xdr:blipFill>
        <a:blip r:embed="rId1"/>
        <a:stretch>
          <a:fillRect/>
        </a:stretch>
      </xdr:blipFill>
      <xdr:spPr>
        <a:xfrm>
          <a:off x="1390650" y="0"/>
          <a:ext cx="2819400" cy="866775"/>
        </a:xfrm>
        <a:prstGeom prst="rect">
          <a:avLst/>
        </a:prstGeom>
        <a:noFill/>
        <a:ln w="1" cmpd="sng">
          <a:noFill/>
        </a:ln>
      </xdr:spPr>
    </xdr:pic>
    <xdr:clientData/>
  </xdr:twoCellAnchor>
  <xdr:twoCellAnchor editAs="oneCell">
    <xdr:from>
      <xdr:col>1</xdr:col>
      <xdr:colOff>4448175</xdr:colOff>
      <xdr:row>0</xdr:row>
      <xdr:rowOff>228600</xdr:rowOff>
    </xdr:from>
    <xdr:to>
      <xdr:col>3</xdr:col>
      <xdr:colOff>57150</xdr:colOff>
      <xdr:row>67</xdr:row>
      <xdr:rowOff>76200</xdr:rowOff>
    </xdr:to>
    <xdr:pic>
      <xdr:nvPicPr>
        <xdr:cNvPr id="2" name="Picture 2"/>
        <xdr:cNvPicPr preferRelativeResize="1">
          <a:picLocks noChangeAspect="1"/>
        </xdr:cNvPicPr>
      </xdr:nvPicPr>
      <xdr:blipFill>
        <a:blip r:embed="rId2"/>
        <a:stretch>
          <a:fillRect/>
        </a:stretch>
      </xdr:blipFill>
      <xdr:spPr>
        <a:xfrm>
          <a:off x="5124450" y="0"/>
          <a:ext cx="2533650" cy="438150"/>
        </a:xfrm>
        <a:prstGeom prst="rect">
          <a:avLst/>
        </a:prstGeom>
        <a:noFill/>
        <a:ln w="9525" cmpd="sng">
          <a:noFill/>
        </a:ln>
      </xdr:spPr>
    </xdr:pic>
    <xdr:clientData/>
  </xdr:twoCellAnchor>
  <xdr:twoCellAnchor editAs="oneCell">
    <xdr:from>
      <xdr:col>0</xdr:col>
      <xdr:colOff>238125</xdr:colOff>
      <xdr:row>0</xdr:row>
      <xdr:rowOff>219075</xdr:rowOff>
    </xdr:from>
    <xdr:to>
      <xdr:col>1</xdr:col>
      <xdr:colOff>590550</xdr:colOff>
      <xdr:row>68</xdr:row>
      <xdr:rowOff>76200</xdr:rowOff>
    </xdr:to>
    <xdr:pic>
      <xdr:nvPicPr>
        <xdr:cNvPr id="3" name="Picture 3" descr="UNIQA_logo"/>
        <xdr:cNvPicPr preferRelativeResize="1">
          <a:picLocks noChangeAspect="1"/>
        </xdr:cNvPicPr>
      </xdr:nvPicPr>
      <xdr:blipFill>
        <a:blip r:embed="rId3"/>
        <a:stretch>
          <a:fillRect/>
        </a:stretch>
      </xdr:blipFill>
      <xdr:spPr>
        <a:xfrm>
          <a:off x="238125" y="0"/>
          <a:ext cx="1028700" cy="628650"/>
        </a:xfrm>
        <a:prstGeom prst="rect">
          <a:avLst/>
        </a:prstGeom>
        <a:noFill/>
        <a:ln w="9525" cmpd="sng">
          <a:noFill/>
        </a:ln>
      </xdr:spPr>
    </xdr:pic>
    <xdr:clientData/>
  </xdr:twoCellAnchor>
  <xdr:twoCellAnchor editAs="oneCell">
    <xdr:from>
      <xdr:col>1</xdr:col>
      <xdr:colOff>714375</xdr:colOff>
      <xdr:row>43</xdr:row>
      <xdr:rowOff>95250</xdr:rowOff>
    </xdr:from>
    <xdr:to>
      <xdr:col>1</xdr:col>
      <xdr:colOff>3533775</xdr:colOff>
      <xdr:row>69</xdr:row>
      <xdr:rowOff>152400</xdr:rowOff>
    </xdr:to>
    <xdr:pic>
      <xdr:nvPicPr>
        <xdr:cNvPr id="4" name="Picture 4"/>
        <xdr:cNvPicPr preferRelativeResize="1">
          <a:picLocks noChangeAspect="1"/>
        </xdr:cNvPicPr>
      </xdr:nvPicPr>
      <xdr:blipFill>
        <a:blip r:embed="rId1"/>
        <a:stretch>
          <a:fillRect/>
        </a:stretch>
      </xdr:blipFill>
      <xdr:spPr>
        <a:xfrm>
          <a:off x="1390650" y="0"/>
          <a:ext cx="2819400" cy="866775"/>
        </a:xfrm>
        <a:prstGeom prst="rect">
          <a:avLst/>
        </a:prstGeom>
        <a:noFill/>
        <a:ln w="1" cmpd="sng">
          <a:noFill/>
        </a:ln>
      </xdr:spPr>
    </xdr:pic>
    <xdr:clientData/>
  </xdr:twoCellAnchor>
  <xdr:twoCellAnchor editAs="oneCell">
    <xdr:from>
      <xdr:col>1</xdr:col>
      <xdr:colOff>4448175</xdr:colOff>
      <xdr:row>43</xdr:row>
      <xdr:rowOff>228600</xdr:rowOff>
    </xdr:from>
    <xdr:to>
      <xdr:col>3</xdr:col>
      <xdr:colOff>57150</xdr:colOff>
      <xdr:row>67</xdr:row>
      <xdr:rowOff>76200</xdr:rowOff>
    </xdr:to>
    <xdr:pic>
      <xdr:nvPicPr>
        <xdr:cNvPr id="5" name="Picture 5"/>
        <xdr:cNvPicPr preferRelativeResize="1">
          <a:picLocks noChangeAspect="1"/>
        </xdr:cNvPicPr>
      </xdr:nvPicPr>
      <xdr:blipFill>
        <a:blip r:embed="rId2"/>
        <a:stretch>
          <a:fillRect/>
        </a:stretch>
      </xdr:blipFill>
      <xdr:spPr>
        <a:xfrm>
          <a:off x="5124450" y="0"/>
          <a:ext cx="2533650" cy="438150"/>
        </a:xfrm>
        <a:prstGeom prst="rect">
          <a:avLst/>
        </a:prstGeom>
        <a:noFill/>
        <a:ln w="9525" cmpd="sng">
          <a:noFill/>
        </a:ln>
      </xdr:spPr>
    </xdr:pic>
    <xdr:clientData/>
  </xdr:twoCellAnchor>
  <xdr:twoCellAnchor editAs="oneCell">
    <xdr:from>
      <xdr:col>0</xdr:col>
      <xdr:colOff>238125</xdr:colOff>
      <xdr:row>43</xdr:row>
      <xdr:rowOff>219075</xdr:rowOff>
    </xdr:from>
    <xdr:to>
      <xdr:col>1</xdr:col>
      <xdr:colOff>590550</xdr:colOff>
      <xdr:row>68</xdr:row>
      <xdr:rowOff>76200</xdr:rowOff>
    </xdr:to>
    <xdr:pic>
      <xdr:nvPicPr>
        <xdr:cNvPr id="6" name="Picture 6" descr="UNIQA_logo"/>
        <xdr:cNvPicPr preferRelativeResize="1">
          <a:picLocks noChangeAspect="1"/>
        </xdr:cNvPicPr>
      </xdr:nvPicPr>
      <xdr:blipFill>
        <a:blip r:embed="rId3"/>
        <a:stretch>
          <a:fillRect/>
        </a:stretch>
      </xdr:blipFill>
      <xdr:spPr>
        <a:xfrm>
          <a:off x="238125" y="0"/>
          <a:ext cx="1028700" cy="628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KALKULATOR%20GOP%20GRO%20%20(UNIQA_DUO)__Pelny%20zakres_MR_17%20W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u00mroc\USTAWI~1\Temp\7zO7F.tmp\GOP%204.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mmys\USTAWI~1\Temp\notes6030C8\GOP%204.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FERTA_GOP"/>
      <sheetName val="Wniosek"/>
      <sheetName val="Deklaracja"/>
      <sheetName val="Aneks"/>
      <sheetName val="Porozumienie_prowizyjne"/>
      <sheetName val="MENU_MAIN"/>
      <sheetName val="PISMO_PRZEWODNIE"/>
      <sheetName val="STRUKTURA"/>
      <sheetName val="INPUT_OUTPUT"/>
      <sheetName val="zpan"/>
      <sheetName val="PROWIZJA"/>
      <sheetName val="UNDERWRITING"/>
      <sheetName val="ZAWODY"/>
      <sheetName val="KOMUNIKATY"/>
      <sheetName val="Indywidualna_kontynuacja"/>
      <sheetName val="Info"/>
      <sheetName val="TARYFA"/>
      <sheetName val="BRANŻE"/>
      <sheetName val="TARYFA_IND"/>
      <sheetName val="BŁĘDY"/>
      <sheetName val="OBLICZENIA"/>
      <sheetName val="OPIS_RYZYK"/>
      <sheetName val="limity_sum_ub"/>
    </sheetNames>
    <sheetDataSet>
      <sheetData sheetId="7">
        <row r="4">
          <cell r="F4">
            <v>16</v>
          </cell>
          <cell r="G4">
            <v>10</v>
          </cell>
        </row>
        <row r="5">
          <cell r="F5">
            <v>56</v>
          </cell>
          <cell r="G5">
            <v>18</v>
          </cell>
        </row>
        <row r="6">
          <cell r="F6">
            <v>64</v>
          </cell>
          <cell r="G6">
            <v>31</v>
          </cell>
        </row>
        <row r="7">
          <cell r="F7">
            <v>45</v>
          </cell>
          <cell r="G7">
            <v>27</v>
          </cell>
        </row>
        <row r="8">
          <cell r="F8">
            <v>28</v>
          </cell>
          <cell r="G8">
            <v>17</v>
          </cell>
        </row>
        <row r="9">
          <cell r="F9">
            <v>13</v>
          </cell>
          <cell r="G9">
            <v>17</v>
          </cell>
        </row>
        <row r="10">
          <cell r="F10">
            <v>8</v>
          </cell>
          <cell r="G10">
            <v>5</v>
          </cell>
        </row>
        <row r="11">
          <cell r="F11">
            <v>8</v>
          </cell>
          <cell r="G11">
            <v>4</v>
          </cell>
        </row>
        <row r="12">
          <cell r="F12">
            <v>0</v>
          </cell>
          <cell r="G12">
            <v>0</v>
          </cell>
        </row>
        <row r="13">
          <cell r="F13">
            <v>0</v>
          </cell>
          <cell r="G13">
            <v>0</v>
          </cell>
        </row>
        <row r="14">
          <cell r="F14">
            <v>0</v>
          </cell>
          <cell r="G14">
            <v>0</v>
          </cell>
        </row>
        <row r="16">
          <cell r="H16">
            <v>100</v>
          </cell>
        </row>
      </sheetData>
      <sheetData sheetId="8">
        <row r="2">
          <cell r="E2">
            <v>25000</v>
          </cell>
          <cell r="L2">
            <v>62</v>
          </cell>
        </row>
        <row r="3">
          <cell r="L3">
            <v>60</v>
          </cell>
        </row>
        <row r="5">
          <cell r="D5" t="str">
            <v>Sportowcy (W2)</v>
          </cell>
        </row>
        <row r="6">
          <cell r="D6" t="str">
            <v>bez branży</v>
          </cell>
          <cell r="L6" t="str">
            <v>NIE</v>
          </cell>
        </row>
        <row r="10">
          <cell r="E10">
            <v>2.4</v>
          </cell>
        </row>
        <row r="11">
          <cell r="E11">
            <v>2.4</v>
          </cell>
        </row>
        <row r="12">
          <cell r="E12">
            <v>2.4</v>
          </cell>
        </row>
        <row r="13">
          <cell r="E13">
            <v>0</v>
          </cell>
        </row>
        <row r="14">
          <cell r="E14">
            <v>0</v>
          </cell>
        </row>
        <row r="15">
          <cell r="E15">
            <v>0</v>
          </cell>
        </row>
        <row r="16">
          <cell r="E16">
            <v>0</v>
          </cell>
        </row>
        <row r="17">
          <cell r="E17">
            <v>0</v>
          </cell>
        </row>
        <row r="18">
          <cell r="E18">
            <v>0</v>
          </cell>
        </row>
        <row r="19">
          <cell r="E19">
            <v>0.017</v>
          </cell>
        </row>
        <row r="20">
          <cell r="E20">
            <v>0</v>
          </cell>
        </row>
        <row r="21">
          <cell r="E21">
            <v>0</v>
          </cell>
        </row>
        <row r="22">
          <cell r="E22">
            <v>100</v>
          </cell>
        </row>
        <row r="23">
          <cell r="E23">
            <v>100</v>
          </cell>
        </row>
        <row r="24">
          <cell r="E24">
            <v>0</v>
          </cell>
        </row>
        <row r="25">
          <cell r="E25">
            <v>0</v>
          </cell>
        </row>
        <row r="26">
          <cell r="E26">
            <v>0.36</v>
          </cell>
        </row>
        <row r="27">
          <cell r="E27">
            <v>0</v>
          </cell>
        </row>
        <row r="28">
          <cell r="E28">
            <v>0.6</v>
          </cell>
        </row>
        <row r="29">
          <cell r="E29">
            <v>0.6</v>
          </cell>
        </row>
        <row r="30">
          <cell r="E30">
            <v>0.009</v>
          </cell>
        </row>
        <row r="31">
          <cell r="E31">
            <v>120</v>
          </cell>
        </row>
        <row r="32">
          <cell r="E32">
            <v>0</v>
          </cell>
        </row>
        <row r="33">
          <cell r="E33">
            <v>0.07</v>
          </cell>
        </row>
        <row r="34">
          <cell r="E34">
            <v>0</v>
          </cell>
        </row>
        <row r="35">
          <cell r="E35">
            <v>0</v>
          </cell>
        </row>
        <row r="36">
          <cell r="E36">
            <v>0.18</v>
          </cell>
        </row>
        <row r="37">
          <cell r="E37">
            <v>0.2</v>
          </cell>
        </row>
        <row r="38">
          <cell r="E38">
            <v>0.24</v>
          </cell>
        </row>
        <row r="39">
          <cell r="E39">
            <v>0</v>
          </cell>
        </row>
        <row r="40">
          <cell r="E40">
            <v>150</v>
          </cell>
        </row>
        <row r="42">
          <cell r="E42">
            <v>0.08</v>
          </cell>
        </row>
        <row r="44">
          <cell r="E44" t="str">
            <v>NIE</v>
          </cell>
        </row>
      </sheetData>
      <sheetData sheetId="10">
        <row r="5">
          <cell r="C5">
            <v>0.26</v>
          </cell>
        </row>
      </sheetData>
      <sheetData sheetId="11">
        <row r="6">
          <cell r="E6" t="str">
            <v>Zgon ubezpieczonego wskutek nieszczęśliwego wypadku lub lub jego następstw</v>
          </cell>
          <cell r="F6">
            <v>1</v>
          </cell>
        </row>
        <row r="7">
          <cell r="E7" t="str">
            <v>Zgon ubezpieczonego w wyniku nieszczęśliwego wypadku komunikacyjnego</v>
          </cell>
          <cell r="F7">
            <v>1</v>
          </cell>
        </row>
        <row r="8">
          <cell r="E8" t="str">
            <v>Zgon ubezpieczonego wskutek nieszczęśliwego wypadku w pracy lub lub jego następstw</v>
          </cell>
          <cell r="F8">
            <v>1</v>
          </cell>
        </row>
        <row r="9">
          <cell r="E9" t="str">
            <v>Zgon ubezpieczonego wskutek nieszczęśliwego wypadku komunikacyjnego w pracy</v>
          </cell>
          <cell r="F9">
            <v>1</v>
          </cell>
        </row>
        <row r="10">
          <cell r="E10" t="str">
            <v>Trwały uszczerbek na zdrowiu w wyniku nieszczęśliwego wypadku</v>
          </cell>
          <cell r="F10">
            <v>1</v>
          </cell>
        </row>
        <row r="11">
          <cell r="E11" t="str">
            <v>Trwały uszczerbek na zdrowiu w wyniku nieszczęśliwego wypadku w miejscu pracy</v>
          </cell>
          <cell r="F11">
            <v>1</v>
          </cell>
        </row>
        <row r="12">
          <cell r="E12" t="str">
            <v>Znaczny trwały uszczerbek na zdrowiu w wyniku nieszczęśliwego wypadku</v>
          </cell>
          <cell r="F12">
            <v>1</v>
          </cell>
        </row>
        <row r="13">
          <cell r="E13" t="str">
            <v>Trwała i całkowita niezdolność do pracy w wyniku nieszczęśliwego wypadku</v>
          </cell>
          <cell r="F13">
            <v>1</v>
          </cell>
        </row>
        <row r="14">
          <cell r="E14" t="str">
            <v>Trwała i całkowita niezdolność do pracy w wyniku choroby lub nieszczęśliwego wypadku i jego następstw</v>
          </cell>
          <cell r="F14">
            <v>1</v>
          </cell>
        </row>
        <row r="15">
          <cell r="E15" t="str">
            <v>Pobyt w szpitalu w wyniku nieszczęśliwego wypadku</v>
          </cell>
          <cell r="F15">
            <v>1</v>
          </cell>
        </row>
        <row r="16">
          <cell r="E16" t="str">
            <v>Zgon współmałżonka w wyniku nieszczęśliwego wypadku</v>
          </cell>
          <cell r="F16">
            <v>1</v>
          </cell>
        </row>
        <row r="17">
          <cell r="E17" t="str">
            <v>Trwały uszczerbek na zdrowiu współmałżonka w wyniku nieszczęśliwego wypadku</v>
          </cell>
          <cell r="F17">
            <v>1</v>
          </cell>
        </row>
        <row r="18">
          <cell r="E18" t="str">
            <v>Pobyt w szpitalu współmałżonka w wyniku nieszczęśliwego wypadku </v>
          </cell>
          <cell r="F18">
            <v>1</v>
          </cell>
        </row>
        <row r="19">
          <cell r="E19" t="str">
            <v>Uszczerbek na zdrowiu dziecka w wyniku nieszczęśliwego wypadku lub jego następstw</v>
          </cell>
          <cell r="F19">
            <v>1</v>
          </cell>
        </row>
        <row r="20">
          <cell r="E20" t="str">
            <v>Pobyt w szpitalu dziecka w wyniku nieszczęśliwego wypadku lub jego następstw</v>
          </cell>
          <cell r="F20">
            <v>1</v>
          </cell>
        </row>
      </sheetData>
      <sheetData sheetId="17">
        <row r="2">
          <cell r="B2" t="str">
            <v>Bez branży</v>
          </cell>
        </row>
        <row r="3">
          <cell r="B3" t="str">
            <v>Brak branży</v>
          </cell>
        </row>
        <row r="4">
          <cell r="B4" t="str">
            <v>Rolnictwo, łowiectwo i leśnictwo </v>
          </cell>
        </row>
        <row r="5">
          <cell r="B5" t="str">
            <v>Rybołówstwo i rybactwo </v>
          </cell>
        </row>
        <row r="6">
          <cell r="B6" t="str">
            <v>Górnictwo i kopalnictwo surowców energetycznych </v>
          </cell>
        </row>
        <row r="7">
          <cell r="B7" t="str">
            <v>Górnictwo i kopalnictwo surowców innych niż energetyczne </v>
          </cell>
        </row>
        <row r="8">
          <cell r="B8" t="str">
            <v>Produkcja artykułów spożywczych, napojów i wyrobów tytoniowych </v>
          </cell>
        </row>
        <row r="9">
          <cell r="B9" t="str">
            <v>Produkcja wyrobów włókienniczych i odzieży </v>
          </cell>
        </row>
        <row r="10">
          <cell r="B10" t="str">
            <v>Produkcja skór wyprawionych i wyrobów ze skór wyprawionych </v>
          </cell>
        </row>
        <row r="11">
          <cell r="B11" t="str">
            <v>Produkcja drewna i wyrobów z drewna </v>
          </cell>
        </row>
        <row r="12">
          <cell r="B12" t="str">
            <v>Produkcja masy włóknistej, papieru oraz wyrobów z papieru, działalność publikacyjna i poligraficzna </v>
          </cell>
        </row>
        <row r="13">
          <cell r="B13" t="str">
            <v>Wytwarzanie koksu i produktów rafinacji ropy naftowej i paliw jądrowych </v>
          </cell>
        </row>
        <row r="14">
          <cell r="B14" t="str">
            <v>Produkcja wyrobów chemicznych </v>
          </cell>
        </row>
        <row r="15">
          <cell r="B15" t="str">
            <v>Produkcja wyrobów gumowych i z tworzyw sztucznych </v>
          </cell>
        </row>
        <row r="16">
          <cell r="B16" t="str">
            <v>Produkcja wyrobów z surowców niemetalicznych pozostałych </v>
          </cell>
        </row>
        <row r="17">
          <cell r="B17" t="str">
            <v>Produkcja metali i wyrobów z metali </v>
          </cell>
        </row>
        <row r="18">
          <cell r="B18" t="str">
            <v>Produkcja maszyn i urządzeń, gdzie indziej niesklasyfikowana </v>
          </cell>
        </row>
        <row r="19">
          <cell r="B19" t="str">
            <v>Produkcja urządzeń elektrycznych i optycznych </v>
          </cell>
        </row>
        <row r="20">
          <cell r="B20" t="str">
            <v>Produkcja sprzętu transportowego,  naprawa pojazdów mechanicznych, motocykli </v>
          </cell>
        </row>
        <row r="21">
          <cell r="B21" t="str">
            <v>Produkcja, gdzie indziej niesklasyfikowana </v>
          </cell>
        </row>
        <row r="22">
          <cell r="B22" t="str">
            <v>Wytwarzanie i zaopatrywanie w energię elektryczną, gaz, wodę </v>
          </cell>
        </row>
        <row r="23">
          <cell r="B23" t="str">
            <v>Budownictwo </v>
          </cell>
        </row>
        <row r="24">
          <cell r="B24" t="str">
            <v>Handel hurtowy i detaliczny oraz naprawa artykułów użytku osobistego i domowego </v>
          </cell>
        </row>
        <row r="25">
          <cell r="B25" t="str">
            <v>Hotele i restauracje </v>
          </cell>
        </row>
        <row r="26">
          <cell r="B26" t="str">
            <v>Transport, gospodarka magazynowa i łączność </v>
          </cell>
        </row>
        <row r="27">
          <cell r="B27" t="str">
            <v>Pośrednictwo finansowe </v>
          </cell>
        </row>
        <row r="28">
          <cell r="B28" t="str">
            <v>Obsługa nieruchomości, wynajem, nauka i usługi finansowe i prawne związane z prowadzeniem działalności gospodarczej </v>
          </cell>
        </row>
        <row r="29">
          <cell r="B29" t="str">
            <v>Administracja publiczna ,obowiązkowe ubezpieczenia społeczne i powszechne ubezpieczenie zdrowotne,</v>
          </cell>
        </row>
        <row r="30">
          <cell r="B30" t="str">
            <v>Obrona narodowa, organizacje i zespoły eksterytorialne (w każdym przypadku ocena indywidualna)</v>
          </cell>
        </row>
        <row r="31">
          <cell r="B31" t="str">
            <v>Edukacja </v>
          </cell>
        </row>
        <row r="32">
          <cell r="B32" t="str">
            <v>Ochrona zdrowia i opieka społeczna </v>
          </cell>
        </row>
        <row r="33">
          <cell r="B33" t="str">
            <v>Pozostała działalność usługowa komunalna, społeczna i indywidualna (w szczególnych przypadka ocena indywidualna)</v>
          </cell>
        </row>
      </sheetData>
      <sheetData sheetId="19">
        <row r="37">
          <cell r="M37">
            <v>0</v>
          </cell>
        </row>
      </sheetData>
      <sheetData sheetId="20">
        <row r="9">
          <cell r="AF9" t="str">
            <v>TAK</v>
          </cell>
          <cell r="AI9">
            <v>0</v>
          </cell>
          <cell r="AJ9">
            <v>0</v>
          </cell>
          <cell r="AK9" t="str">
            <v>Przedstawicielstwo</v>
          </cell>
        </row>
        <row r="10">
          <cell r="AB10">
            <v>63</v>
          </cell>
          <cell r="AC10">
            <v>63</v>
          </cell>
          <cell r="AF10" t="str">
            <v>NIE</v>
          </cell>
          <cell r="AI10">
            <v>0.01</v>
          </cell>
          <cell r="AJ10">
            <v>0.01</v>
          </cell>
          <cell r="AK10" t="str">
            <v>Oddział</v>
          </cell>
        </row>
        <row r="11">
          <cell r="AB11">
            <v>65</v>
          </cell>
          <cell r="AC11">
            <v>65</v>
          </cell>
          <cell r="AI11">
            <v>0.02</v>
          </cell>
          <cell r="AJ11">
            <v>0.02</v>
          </cell>
        </row>
        <row r="12">
          <cell r="AB12">
            <v>83</v>
          </cell>
          <cell r="AC12">
            <v>83</v>
          </cell>
          <cell r="AI12">
            <v>0.03</v>
          </cell>
          <cell r="AJ12">
            <v>0.03</v>
          </cell>
        </row>
        <row r="13">
          <cell r="AB13">
            <v>105</v>
          </cell>
          <cell r="AC13">
            <v>105</v>
          </cell>
          <cell r="AI13">
            <v>0.04</v>
          </cell>
          <cell r="AJ13">
            <v>0.04</v>
          </cell>
        </row>
        <row r="14">
          <cell r="AB14">
            <v>125</v>
          </cell>
          <cell r="AC14">
            <v>125</v>
          </cell>
          <cell r="AI14">
            <v>0.05</v>
          </cell>
          <cell r="AJ14">
            <v>0.05</v>
          </cell>
        </row>
        <row r="15">
          <cell r="AB15">
            <v>153</v>
          </cell>
          <cell r="AC15">
            <v>153</v>
          </cell>
          <cell r="AI15">
            <v>0.06</v>
          </cell>
          <cell r="AJ15">
            <v>0.06</v>
          </cell>
        </row>
        <row r="16">
          <cell r="AI16">
            <v>0.07</v>
          </cell>
          <cell r="AJ16">
            <v>0.07</v>
          </cell>
        </row>
        <row r="17">
          <cell r="AI17">
            <v>0.08</v>
          </cell>
          <cell r="AJ17">
            <v>0.08</v>
          </cell>
        </row>
        <row r="18">
          <cell r="AI18">
            <v>0.09</v>
          </cell>
          <cell r="AJ18">
            <v>0.09</v>
          </cell>
        </row>
        <row r="19">
          <cell r="AI19">
            <v>0.1</v>
          </cell>
          <cell r="AJ19">
            <v>0.1</v>
          </cell>
        </row>
        <row r="20">
          <cell r="AI20">
            <v>0.11</v>
          </cell>
          <cell r="AJ20">
            <v>0.11</v>
          </cell>
        </row>
        <row r="21">
          <cell r="AI21">
            <v>0.12</v>
          </cell>
          <cell r="AJ21">
            <v>0.12</v>
          </cell>
        </row>
        <row r="22">
          <cell r="AI22">
            <v>0.13</v>
          </cell>
          <cell r="AJ22">
            <v>0.13</v>
          </cell>
        </row>
        <row r="23">
          <cell r="AI23">
            <v>0.14</v>
          </cell>
          <cell r="AJ23">
            <v>0.14</v>
          </cell>
        </row>
        <row r="24">
          <cell r="AI24">
            <v>0.15</v>
          </cell>
          <cell r="AJ24">
            <v>0.15</v>
          </cell>
        </row>
        <row r="25">
          <cell r="AI25">
            <v>0.16</v>
          </cell>
          <cell r="AJ25">
            <v>0.16</v>
          </cell>
        </row>
        <row r="26">
          <cell r="AI26">
            <v>0.17</v>
          </cell>
        </row>
        <row r="27">
          <cell r="AI27">
            <v>0.18</v>
          </cell>
        </row>
        <row r="28">
          <cell r="AI28">
            <v>0.19</v>
          </cell>
        </row>
        <row r="29">
          <cell r="AI29">
            <v>0.2</v>
          </cell>
        </row>
        <row r="30">
          <cell r="AI30">
            <v>0.21</v>
          </cell>
        </row>
        <row r="31">
          <cell r="AI31">
            <v>0.22</v>
          </cell>
        </row>
        <row r="32">
          <cell r="AI32">
            <v>0.23</v>
          </cell>
        </row>
        <row r="33">
          <cell r="AI33">
            <v>0.24</v>
          </cell>
        </row>
        <row r="34">
          <cell r="AI34">
            <v>0.25</v>
          </cell>
        </row>
        <row r="35">
          <cell r="AI35">
            <v>0.26</v>
          </cell>
        </row>
        <row r="36">
          <cell r="AI36">
            <v>0.27</v>
          </cell>
        </row>
        <row r="37">
          <cell r="AI37">
            <v>0.28</v>
          </cell>
        </row>
        <row r="38">
          <cell r="AI38">
            <v>0.29000000000000004</v>
          </cell>
        </row>
        <row r="39">
          <cell r="AI39">
            <v>0.30000000000000004</v>
          </cell>
        </row>
        <row r="40">
          <cell r="AI40">
            <v>0.31000000000000005</v>
          </cell>
        </row>
        <row r="41">
          <cell r="AI41">
            <v>0.32000000000000006</v>
          </cell>
        </row>
        <row r="42">
          <cell r="AI42">
            <v>0.33000000000000007</v>
          </cell>
        </row>
        <row r="43">
          <cell r="AI43">
            <v>0.3400000000000001</v>
          </cell>
        </row>
        <row r="44">
          <cell r="AI44">
            <v>0.3500000000000001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KRO"/>
      <sheetName val="DOD_RYZYKA"/>
      <sheetName val="UNDERWRITING"/>
      <sheetName val="INPUT_OUTPUT"/>
      <sheetName val="Wydruk"/>
      <sheetName val="IND"/>
      <sheetName val="Informacje"/>
      <sheetName val="SI"/>
      <sheetName val="SI2"/>
      <sheetName val="1"/>
      <sheetName val="2"/>
      <sheetName val="R1"/>
      <sheetName val="3"/>
      <sheetName val="4"/>
      <sheetName val="5"/>
      <sheetName val="67"/>
      <sheetName val="8"/>
      <sheetName val="9"/>
      <sheetName val="10"/>
      <sheetName val="11"/>
      <sheetName val="12"/>
      <sheetName val="13"/>
      <sheetName val="14"/>
      <sheetName val="15"/>
      <sheetName val="16"/>
      <sheetName val="17"/>
      <sheetName val="18"/>
      <sheetName val="19"/>
      <sheetName val="20"/>
      <sheetName val="21"/>
      <sheetName val="22"/>
      <sheetName val="R2"/>
      <sheetName val="R3"/>
      <sheetName val="R4"/>
      <sheetName val="R5"/>
      <sheetName val="R6"/>
      <sheetName val="R7"/>
      <sheetName val="R8"/>
      <sheetName val="R9"/>
    </sheetNames>
    <sheetDataSet>
      <sheetData sheetId="3">
        <row r="5">
          <cell r="D5">
            <v>10000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KRO"/>
      <sheetName val="DOD_RYZYKA"/>
      <sheetName val="UNDERWRITING"/>
      <sheetName val="INPUT_OUTPUT"/>
      <sheetName val="Wydruk"/>
      <sheetName val="IND"/>
      <sheetName val="Informacje"/>
      <sheetName val="SI"/>
      <sheetName val="SI2"/>
      <sheetName val="1"/>
      <sheetName val="2"/>
      <sheetName val="R1"/>
      <sheetName val="3"/>
      <sheetName val="4"/>
      <sheetName val="5"/>
      <sheetName val="67"/>
      <sheetName val="8"/>
      <sheetName val="9"/>
      <sheetName val="10"/>
      <sheetName val="11"/>
      <sheetName val="12"/>
      <sheetName val="13"/>
      <sheetName val="14"/>
      <sheetName val="15"/>
      <sheetName val="16"/>
      <sheetName val="17"/>
      <sheetName val="18"/>
      <sheetName val="19"/>
      <sheetName val="20"/>
      <sheetName val="21"/>
      <sheetName val="22"/>
      <sheetName val="R2"/>
      <sheetName val="R3"/>
      <sheetName val="R4"/>
      <sheetName val="R5"/>
      <sheetName val="R6"/>
      <sheetName val="R7"/>
      <sheetName val="R8"/>
      <sheetName val="R9"/>
    </sheetNames>
    <sheetDataSet>
      <sheetData sheetId="3">
        <row r="5">
          <cell r="D5">
            <v>10000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37"/>
  <sheetViews>
    <sheetView tabSelected="1" view="pageBreakPreview" zoomScaleSheetLayoutView="100" zoomScalePageLayoutView="0" workbookViewId="0" topLeftCell="A1">
      <selection activeCell="A1" sqref="A1"/>
    </sheetView>
  </sheetViews>
  <sheetFormatPr defaultColWidth="8.796875" defaultRowHeight="14.25"/>
  <cols>
    <col min="1" max="1" width="2" style="20" customWidth="1"/>
    <col min="2" max="2" width="19.59765625" style="20" customWidth="1"/>
    <col min="3" max="3" width="44.59765625" style="20" customWidth="1"/>
    <col min="4" max="4" width="12.3984375" style="20" customWidth="1"/>
    <col min="5" max="5" width="45.8984375" style="20" customWidth="1"/>
    <col min="6" max="6" width="16.5" style="20" customWidth="1"/>
    <col min="7" max="7" width="3.69921875" style="20" customWidth="1"/>
    <col min="8" max="16384" width="9" style="20" customWidth="1"/>
  </cols>
  <sheetData>
    <row r="1" spans="1:7" ht="12.75">
      <c r="A1" s="19"/>
      <c r="B1" s="19"/>
      <c r="C1" s="19"/>
      <c r="D1" s="19"/>
      <c r="E1" s="19"/>
      <c r="F1" s="19"/>
      <c r="G1" s="19"/>
    </row>
    <row r="2" spans="1:7" ht="87.75" customHeight="1">
      <c r="A2" s="21"/>
      <c r="B2" s="22"/>
      <c r="C2" s="23" t="s">
        <v>63</v>
      </c>
      <c r="D2" s="431"/>
      <c r="E2" s="432"/>
      <c r="F2" s="24" t="s">
        <v>64</v>
      </c>
      <c r="G2" s="25"/>
    </row>
    <row r="3" spans="1:7" ht="6.75" customHeight="1">
      <c r="A3" s="373"/>
      <c r="B3" s="373"/>
      <c r="C3" s="373"/>
      <c r="D3" s="373"/>
      <c r="E3" s="373"/>
      <c r="F3" s="373"/>
      <c r="G3" s="26"/>
    </row>
    <row r="4" spans="1:7" ht="12.75">
      <c r="A4" s="19"/>
      <c r="B4" s="433" t="s">
        <v>65</v>
      </c>
      <c r="C4" s="433"/>
      <c r="D4" s="433"/>
      <c r="E4" s="433"/>
      <c r="F4" s="433"/>
      <c r="G4" s="27"/>
    </row>
    <row r="5" spans="1:7" ht="5.25" customHeight="1">
      <c r="A5" s="434"/>
      <c r="B5" s="435"/>
      <c r="C5" s="435"/>
      <c r="D5" s="435"/>
      <c r="E5" s="435"/>
      <c r="F5" s="435"/>
      <c r="G5" s="27"/>
    </row>
    <row r="6" spans="1:7" ht="13.5">
      <c r="A6" s="19"/>
      <c r="B6" s="28" t="s">
        <v>66</v>
      </c>
      <c r="C6" s="436" t="s">
        <v>67</v>
      </c>
      <c r="D6" s="437"/>
      <c r="E6" s="437"/>
      <c r="F6" s="19"/>
      <c r="G6" s="19"/>
    </row>
    <row r="7" spans="1:7" ht="6.75" customHeight="1">
      <c r="A7" s="349"/>
      <c r="B7" s="373"/>
      <c r="C7" s="373"/>
      <c r="D7" s="373"/>
      <c r="E7" s="373"/>
      <c r="F7" s="373"/>
      <c r="G7" s="26"/>
    </row>
    <row r="8" spans="1:7" ht="33" customHeight="1">
      <c r="A8" s="19"/>
      <c r="B8" s="29" t="s">
        <v>68</v>
      </c>
      <c r="C8" s="30"/>
      <c r="D8" s="31"/>
      <c r="E8" s="424" t="s">
        <v>69</v>
      </c>
      <c r="F8" s="340"/>
      <c r="G8" s="26"/>
    </row>
    <row r="9" spans="1:7" ht="6" customHeight="1">
      <c r="A9" s="19"/>
      <c r="B9" s="32"/>
      <c r="C9" s="33"/>
      <c r="D9" s="31"/>
      <c r="E9" s="34"/>
      <c r="F9" s="26"/>
      <c r="G9" s="26"/>
    </row>
    <row r="10" spans="1:7" ht="30" customHeight="1">
      <c r="A10" s="19"/>
      <c r="B10" s="35" t="s">
        <v>70</v>
      </c>
      <c r="C10" s="425" t="s">
        <v>71</v>
      </c>
      <c r="D10" s="36"/>
      <c r="E10" s="428" t="s">
        <v>72</v>
      </c>
      <c r="F10" s="340"/>
      <c r="G10" s="26"/>
    </row>
    <row r="11" spans="1:7" ht="12.75">
      <c r="A11" s="26"/>
      <c r="B11" s="26"/>
      <c r="C11" s="426"/>
      <c r="D11" s="36"/>
      <c r="E11" s="429" t="s">
        <v>73</v>
      </c>
      <c r="F11" s="429"/>
      <c r="G11" s="37"/>
    </row>
    <row r="12" spans="1:7" ht="30.75" customHeight="1">
      <c r="A12" s="26"/>
      <c r="B12" s="26"/>
      <c r="C12" s="426"/>
      <c r="D12" s="36"/>
      <c r="E12" s="340"/>
      <c r="F12" s="340"/>
      <c r="G12" s="26"/>
    </row>
    <row r="13" spans="1:7" ht="12" customHeight="1">
      <c r="A13" s="26"/>
      <c r="B13" s="26"/>
      <c r="C13" s="427"/>
      <c r="D13" s="36"/>
      <c r="E13" s="430" t="s">
        <v>74</v>
      </c>
      <c r="F13" s="430"/>
      <c r="G13" s="38"/>
    </row>
    <row r="14" spans="1:7" ht="7.5" customHeight="1">
      <c r="A14" s="26"/>
      <c r="B14" s="26"/>
      <c r="C14" s="39"/>
      <c r="D14" s="36"/>
      <c r="E14" s="40"/>
      <c r="F14" s="40"/>
      <c r="G14" s="38"/>
    </row>
    <row r="15" spans="1:7" ht="29.25" customHeight="1">
      <c r="A15" s="26"/>
      <c r="B15" s="41" t="s">
        <v>75</v>
      </c>
      <c r="C15" s="416"/>
      <c r="D15" s="417"/>
      <c r="E15" s="418" t="s">
        <v>76</v>
      </c>
      <c r="F15" s="418"/>
      <c r="G15" s="38"/>
    </row>
    <row r="16" spans="1:7" ht="8.25" customHeight="1">
      <c r="A16" s="373"/>
      <c r="B16" s="373"/>
      <c r="C16" s="373"/>
      <c r="D16" s="373"/>
      <c r="E16" s="373"/>
      <c r="F16" s="373"/>
      <c r="G16" s="26"/>
    </row>
    <row r="17" spans="1:7" ht="35.25" customHeight="1">
      <c r="A17" s="19"/>
      <c r="B17" s="42" t="s">
        <v>77</v>
      </c>
      <c r="C17" s="419"/>
      <c r="D17" s="420"/>
      <c r="E17" s="43"/>
      <c r="F17" s="45"/>
      <c r="G17" s="26"/>
    </row>
    <row r="18" spans="1:7" ht="12.75">
      <c r="A18" s="19"/>
      <c r="B18" s="19"/>
      <c r="C18" s="46" t="s">
        <v>78</v>
      </c>
      <c r="D18" s="46"/>
      <c r="E18" s="47" t="s">
        <v>79</v>
      </c>
      <c r="F18" s="19"/>
      <c r="G18" s="19"/>
    </row>
    <row r="19" spans="1:7" ht="35.25" customHeight="1">
      <c r="A19" s="19"/>
      <c r="B19" s="19"/>
      <c r="C19" s="43" t="s">
        <v>80</v>
      </c>
      <c r="D19" s="45"/>
      <c r="E19" s="44"/>
      <c r="F19" s="45"/>
      <c r="G19" s="19"/>
    </row>
    <row r="20" spans="1:7" ht="12.75">
      <c r="A20" s="19"/>
      <c r="B20" s="19"/>
      <c r="C20" s="46" t="s">
        <v>81</v>
      </c>
      <c r="D20" s="46"/>
      <c r="E20" s="47" t="s">
        <v>82</v>
      </c>
      <c r="F20" s="19"/>
      <c r="G20" s="19"/>
    </row>
    <row r="21" spans="1:7" ht="29.25" customHeight="1">
      <c r="A21" s="19"/>
      <c r="B21" s="19" t="s">
        <v>83</v>
      </c>
      <c r="C21" s="421"/>
      <c r="D21" s="421"/>
      <c r="E21" s="422"/>
      <c r="F21" s="422"/>
      <c r="G21" s="19"/>
    </row>
    <row r="22" spans="1:7" ht="9" customHeight="1">
      <c r="A22" s="19"/>
      <c r="B22" s="19"/>
      <c r="C22" s="48"/>
      <c r="D22" s="49"/>
      <c r="E22" s="19"/>
      <c r="F22" s="19"/>
      <c r="G22" s="19"/>
    </row>
    <row r="23" spans="1:7" ht="14.25">
      <c r="A23" s="19"/>
      <c r="B23" s="50" t="s">
        <v>671</v>
      </c>
      <c r="C23" s="19"/>
      <c r="D23" s="51"/>
      <c r="E23" s="52" t="s">
        <v>84</v>
      </c>
      <c r="F23" s="53"/>
      <c r="G23" s="19"/>
    </row>
    <row r="24" spans="1:7" ht="12.75">
      <c r="A24" s="19"/>
      <c r="B24" s="54" t="s">
        <v>85</v>
      </c>
      <c r="C24" s="55">
        <v>41592</v>
      </c>
      <c r="D24" s="56"/>
      <c r="E24" s="56"/>
      <c r="F24" s="56"/>
      <c r="G24" s="19"/>
    </row>
    <row r="25" spans="1:7" ht="25.5">
      <c r="A25" s="57"/>
      <c r="B25" s="58" t="s">
        <v>86</v>
      </c>
      <c r="C25" s="59" t="s">
        <v>87</v>
      </c>
      <c r="D25" s="60">
        <v>100</v>
      </c>
      <c r="E25" s="423" t="s">
        <v>88</v>
      </c>
      <c r="F25" s="20" t="s">
        <v>89</v>
      </c>
      <c r="G25" s="19"/>
    </row>
    <row r="26" spans="1:7" ht="26.25" customHeight="1">
      <c r="A26" s="26"/>
      <c r="B26" s="26"/>
      <c r="C26" s="59" t="s">
        <v>90</v>
      </c>
      <c r="D26" s="61"/>
      <c r="E26" s="423"/>
      <c r="F26" s="46" t="s">
        <v>91</v>
      </c>
      <c r="G26" s="46"/>
    </row>
    <row r="27" spans="1:7" ht="7.5" customHeight="1">
      <c r="A27" s="19"/>
      <c r="B27" s="19"/>
      <c r="C27" s="19"/>
      <c r="D27" s="19"/>
      <c r="E27" s="19"/>
      <c r="F27" s="19"/>
      <c r="G27" s="19"/>
    </row>
    <row r="28" spans="1:7" ht="21.75" customHeight="1">
      <c r="A28" s="19"/>
      <c r="B28" s="19"/>
      <c r="C28" s="62" t="s">
        <v>92</v>
      </c>
      <c r="D28" s="63">
        <v>25000</v>
      </c>
      <c r="E28" s="19" t="s">
        <v>93</v>
      </c>
      <c r="F28" s="19"/>
      <c r="G28" s="19"/>
    </row>
    <row r="29" spans="1:7" ht="22.5" customHeight="1">
      <c r="A29" s="19"/>
      <c r="B29" s="19"/>
      <c r="C29" s="64" t="s">
        <v>94</v>
      </c>
      <c r="D29" s="407"/>
      <c r="E29" s="408"/>
      <c r="F29" s="409"/>
      <c r="G29" s="19"/>
    </row>
    <row r="30" spans="1:7" ht="21.75" customHeight="1">
      <c r="A30" s="19"/>
      <c r="B30" s="58" t="s">
        <v>95</v>
      </c>
      <c r="C30" s="65" t="s">
        <v>96</v>
      </c>
      <c r="D30" s="66">
        <v>60</v>
      </c>
      <c r="E30" s="19" t="s">
        <v>97</v>
      </c>
      <c r="F30" s="19"/>
      <c r="G30" s="19"/>
    </row>
    <row r="31" spans="1:7" ht="24" customHeight="1">
      <c r="A31" s="26"/>
      <c r="B31" s="21"/>
      <c r="C31" s="67" t="s">
        <v>94</v>
      </c>
      <c r="D31" s="407"/>
      <c r="E31" s="408"/>
      <c r="F31" s="409"/>
      <c r="G31" s="19"/>
    </row>
    <row r="32" spans="1:7" ht="12.75">
      <c r="A32" s="26"/>
      <c r="B32" s="21"/>
      <c r="C32" s="68" t="s">
        <v>98</v>
      </c>
      <c r="D32" s="69"/>
      <c r="E32" s="19"/>
      <c r="F32" s="19"/>
      <c r="G32" s="19"/>
    </row>
    <row r="33" spans="1:7" ht="6" customHeight="1">
      <c r="A33" s="373"/>
      <c r="B33" s="373"/>
      <c r="C33" s="373"/>
      <c r="D33" s="373"/>
      <c r="E33" s="373"/>
      <c r="F33" s="373"/>
      <c r="G33" s="19"/>
    </row>
    <row r="34" spans="1:7" ht="15.75">
      <c r="A34" s="19"/>
      <c r="B34" s="70" t="s">
        <v>99</v>
      </c>
      <c r="C34" s="410" t="s">
        <v>672</v>
      </c>
      <c r="D34" s="411"/>
      <c r="E34" s="412"/>
      <c r="F34" s="71"/>
      <c r="G34" s="19"/>
    </row>
    <row r="35" spans="1:7" ht="15.75">
      <c r="A35" s="19"/>
      <c r="B35" s="28"/>
      <c r="C35" s="43" t="s">
        <v>100</v>
      </c>
      <c r="D35" s="72" t="s">
        <v>101</v>
      </c>
      <c r="E35" s="21"/>
      <c r="F35" s="56"/>
      <c r="G35" s="19"/>
    </row>
    <row r="36" spans="1:7" ht="13.5">
      <c r="A36" s="19"/>
      <c r="B36" s="413" t="s">
        <v>102</v>
      </c>
      <c r="C36" s="414"/>
      <c r="D36" s="42"/>
      <c r="E36" s="19"/>
      <c r="F36" s="19"/>
      <c r="G36" s="19"/>
    </row>
    <row r="37" spans="1:7" ht="30">
      <c r="A37" s="19"/>
      <c r="B37" s="415" t="s">
        <v>103</v>
      </c>
      <c r="C37" s="340"/>
      <c r="D37" s="340"/>
      <c r="E37" s="340"/>
      <c r="F37" s="73" t="s">
        <v>104</v>
      </c>
      <c r="G37" s="74"/>
    </row>
    <row r="38" spans="1:7" ht="33.75" customHeight="1">
      <c r="A38" s="75"/>
      <c r="B38" s="76"/>
      <c r="C38" s="405" t="s">
        <v>105</v>
      </c>
      <c r="D38" s="406"/>
      <c r="E38" s="406"/>
      <c r="F38" s="75"/>
      <c r="G38" s="74"/>
    </row>
    <row r="39" spans="1:7" ht="21" customHeight="1">
      <c r="A39" s="77"/>
      <c r="B39" s="78">
        <v>60000</v>
      </c>
      <c r="C39" s="386" t="s">
        <v>106</v>
      </c>
      <c r="D39" s="387"/>
      <c r="E39" s="387"/>
      <c r="F39" s="79" t="s">
        <v>107</v>
      </c>
      <c r="G39" s="80"/>
    </row>
    <row r="40" spans="1:7" ht="22.5" customHeight="1">
      <c r="A40" s="77"/>
      <c r="B40" s="81">
        <v>60000</v>
      </c>
      <c r="C40" s="386" t="s">
        <v>108</v>
      </c>
      <c r="D40" s="387"/>
      <c r="E40" s="387"/>
      <c r="F40" s="79" t="s">
        <v>109</v>
      </c>
      <c r="G40" s="82"/>
    </row>
    <row r="41" spans="1:7" ht="19.5" customHeight="1">
      <c r="A41" s="77"/>
      <c r="B41" s="81">
        <v>60000</v>
      </c>
      <c r="C41" s="386" t="s">
        <v>110</v>
      </c>
      <c r="D41" s="387"/>
      <c r="E41" s="387"/>
      <c r="F41" s="79" t="s">
        <v>111</v>
      </c>
      <c r="G41" s="83"/>
    </row>
    <row r="42" spans="1:7" ht="30" customHeight="1">
      <c r="A42" s="77"/>
      <c r="B42" s="81" t="s">
        <v>6</v>
      </c>
      <c r="C42" s="386" t="s">
        <v>112</v>
      </c>
      <c r="D42" s="387"/>
      <c r="E42" s="387"/>
      <c r="F42" s="79" t="s">
        <v>109</v>
      </c>
      <c r="G42" s="83"/>
    </row>
    <row r="43" spans="1:7" ht="21" customHeight="1">
      <c r="A43" s="77"/>
      <c r="B43" s="81" t="s">
        <v>6</v>
      </c>
      <c r="C43" s="386" t="s">
        <v>113</v>
      </c>
      <c r="D43" s="387"/>
      <c r="E43" s="387"/>
      <c r="F43" s="79" t="s">
        <v>114</v>
      </c>
      <c r="G43" s="83"/>
    </row>
    <row r="44" spans="1:7" ht="21" customHeight="1">
      <c r="A44" s="77"/>
      <c r="B44" s="81" t="s">
        <v>6</v>
      </c>
      <c r="C44" s="386" t="s">
        <v>115</v>
      </c>
      <c r="D44" s="387"/>
      <c r="E44" s="387"/>
      <c r="F44" s="79" t="s">
        <v>116</v>
      </c>
      <c r="G44" s="83"/>
    </row>
    <row r="45" spans="1:7" ht="29.25" customHeight="1">
      <c r="A45" s="77"/>
      <c r="B45" s="81" t="s">
        <v>6</v>
      </c>
      <c r="C45" s="386" t="s">
        <v>117</v>
      </c>
      <c r="D45" s="387"/>
      <c r="E45" s="387"/>
      <c r="F45" s="79" t="s">
        <v>109</v>
      </c>
      <c r="G45" s="83"/>
    </row>
    <row r="46" spans="1:7" ht="30.75" customHeight="1">
      <c r="A46" s="77"/>
      <c r="B46" s="81" t="s">
        <v>6</v>
      </c>
      <c r="C46" s="386" t="s">
        <v>118</v>
      </c>
      <c r="D46" s="387"/>
      <c r="E46" s="387"/>
      <c r="F46" s="79" t="s">
        <v>119</v>
      </c>
      <c r="G46" s="83"/>
    </row>
    <row r="47" spans="1:7" ht="29.25" customHeight="1">
      <c r="A47" s="77"/>
      <c r="B47" s="81" t="s">
        <v>6</v>
      </c>
      <c r="C47" s="386" t="s">
        <v>120</v>
      </c>
      <c r="D47" s="387"/>
      <c r="E47" s="387"/>
      <c r="F47" s="79" t="s">
        <v>121</v>
      </c>
      <c r="G47" s="83"/>
    </row>
    <row r="48" spans="1:7" ht="22.5" customHeight="1">
      <c r="A48" s="77"/>
      <c r="B48" s="81">
        <v>425.00000000000006</v>
      </c>
      <c r="C48" s="400" t="s">
        <v>122</v>
      </c>
      <c r="D48" s="401"/>
      <c r="E48" s="401"/>
      <c r="F48" s="84" t="s">
        <v>123</v>
      </c>
      <c r="G48" s="83"/>
    </row>
    <row r="49" spans="1:7" ht="17.25" customHeight="1">
      <c r="A49" s="77"/>
      <c r="B49" s="85"/>
      <c r="C49" s="402" t="s">
        <v>124</v>
      </c>
      <c r="D49" s="403"/>
      <c r="E49" s="404"/>
      <c r="F49" s="86"/>
      <c r="G49" s="83"/>
    </row>
    <row r="50" spans="1:7" ht="27.75" customHeight="1">
      <c r="A50" s="77"/>
      <c r="B50" s="81" t="s">
        <v>6</v>
      </c>
      <c r="C50" s="386" t="s">
        <v>125</v>
      </c>
      <c r="D50" s="387"/>
      <c r="E50" s="387"/>
      <c r="F50" s="79" t="s">
        <v>126</v>
      </c>
      <c r="G50" s="83"/>
    </row>
    <row r="51" spans="1:7" ht="29.25" customHeight="1">
      <c r="A51" s="77"/>
      <c r="B51" s="81" t="s">
        <v>6</v>
      </c>
      <c r="C51" s="386" t="s">
        <v>127</v>
      </c>
      <c r="D51" s="387"/>
      <c r="E51" s="387"/>
      <c r="F51" s="79" t="s">
        <v>126</v>
      </c>
      <c r="G51" s="83"/>
    </row>
    <row r="52" spans="1:7" ht="15">
      <c r="A52" s="77"/>
      <c r="B52" s="85"/>
      <c r="C52" s="390" t="s">
        <v>128</v>
      </c>
      <c r="D52" s="390"/>
      <c r="E52" s="390"/>
      <c r="F52" s="390"/>
      <c r="G52" s="83"/>
    </row>
    <row r="53" spans="1:7" ht="21.75" customHeight="1">
      <c r="A53" s="77"/>
      <c r="B53" s="81">
        <v>100</v>
      </c>
      <c r="C53" s="388" t="s">
        <v>129</v>
      </c>
      <c r="D53" s="389"/>
      <c r="E53" s="389"/>
      <c r="F53" s="79" t="s">
        <v>130</v>
      </c>
      <c r="G53" s="83"/>
    </row>
    <row r="54" spans="1:7" ht="22.5" customHeight="1">
      <c r="A54" s="77"/>
      <c r="B54" s="81">
        <v>100</v>
      </c>
      <c r="C54" s="399" t="s">
        <v>131</v>
      </c>
      <c r="D54" s="389"/>
      <c r="E54" s="392"/>
      <c r="F54" s="79" t="s">
        <v>130</v>
      </c>
      <c r="G54" s="83"/>
    </row>
    <row r="55" spans="1:7" ht="21" customHeight="1">
      <c r="A55" s="77"/>
      <c r="B55" s="81" t="s">
        <v>6</v>
      </c>
      <c r="C55" s="388" t="s">
        <v>132</v>
      </c>
      <c r="D55" s="389"/>
      <c r="E55" s="389"/>
      <c r="F55" s="79" t="s">
        <v>130</v>
      </c>
      <c r="G55" s="83"/>
    </row>
    <row r="56" spans="1:7" ht="15">
      <c r="A56" s="77"/>
      <c r="B56" s="85"/>
      <c r="C56" s="390" t="s">
        <v>133</v>
      </c>
      <c r="D56" s="390"/>
      <c r="E56" s="390"/>
      <c r="F56" s="390"/>
      <c r="G56" s="83"/>
    </row>
    <row r="57" spans="1:7" ht="21" customHeight="1">
      <c r="A57" s="77"/>
      <c r="B57" s="81" t="s">
        <v>6</v>
      </c>
      <c r="C57" s="386" t="s">
        <v>134</v>
      </c>
      <c r="D57" s="387"/>
      <c r="E57" s="387"/>
      <c r="F57" s="79" t="s">
        <v>135</v>
      </c>
      <c r="G57" s="83"/>
    </row>
    <row r="58" spans="1:7" ht="20.25" customHeight="1">
      <c r="A58" s="77"/>
      <c r="B58" s="81" t="s">
        <v>6</v>
      </c>
      <c r="C58" s="386" t="s">
        <v>136</v>
      </c>
      <c r="D58" s="387"/>
      <c r="E58" s="387"/>
      <c r="F58" s="79" t="s">
        <v>135</v>
      </c>
      <c r="G58" s="83"/>
    </row>
    <row r="59" spans="1:7" ht="15">
      <c r="A59" s="77"/>
      <c r="B59" s="85"/>
      <c r="C59" s="396" t="s">
        <v>137</v>
      </c>
      <c r="D59" s="396"/>
      <c r="E59" s="396"/>
      <c r="F59" s="77"/>
      <c r="G59" s="83"/>
    </row>
    <row r="60" spans="1:7" ht="21.75" customHeight="1">
      <c r="A60" s="77"/>
      <c r="B60" s="81">
        <v>9000</v>
      </c>
      <c r="C60" s="388" t="s">
        <v>138</v>
      </c>
      <c r="D60" s="389"/>
      <c r="E60" s="392"/>
      <c r="F60" s="79" t="s">
        <v>139</v>
      </c>
      <c r="G60" s="83"/>
    </row>
    <row r="61" spans="1:7" ht="8.25" customHeight="1">
      <c r="A61" s="77"/>
      <c r="B61" s="87"/>
      <c r="C61" s="88"/>
      <c r="D61" s="89"/>
      <c r="E61" s="89"/>
      <c r="F61" s="90"/>
      <c r="G61" s="83"/>
    </row>
    <row r="62" spans="1:7" ht="66" customHeight="1">
      <c r="A62" s="77"/>
      <c r="B62" s="87"/>
      <c r="C62" s="91"/>
      <c r="D62" s="89"/>
      <c r="E62" s="397"/>
      <c r="F62" s="398"/>
      <c r="G62" s="83"/>
    </row>
    <row r="63" spans="1:7" ht="14.25">
      <c r="A63" s="77"/>
      <c r="B63" s="87" t="s">
        <v>140</v>
      </c>
      <c r="C63" s="92" t="s">
        <v>141</v>
      </c>
      <c r="D63" s="93"/>
      <c r="E63" s="93" t="s">
        <v>142</v>
      </c>
      <c r="F63" s="90" t="s">
        <v>143</v>
      </c>
      <c r="G63" s="83"/>
    </row>
    <row r="64" spans="1:7" ht="7.5" customHeight="1">
      <c r="A64" s="77"/>
      <c r="B64" s="87"/>
      <c r="C64" s="92"/>
      <c r="D64" s="93"/>
      <c r="E64" s="93"/>
      <c r="F64" s="90"/>
      <c r="G64" s="83"/>
    </row>
    <row r="65" spans="1:7" ht="14.25">
      <c r="A65" s="77"/>
      <c r="B65" s="87"/>
      <c r="C65" s="88"/>
      <c r="D65" s="89"/>
      <c r="E65" s="89"/>
      <c r="F65" s="90"/>
      <c r="G65" s="83"/>
    </row>
    <row r="66" spans="1:7" ht="28.5" customHeight="1">
      <c r="A66" s="77"/>
      <c r="B66" s="94"/>
      <c r="C66" s="395" t="s">
        <v>144</v>
      </c>
      <c r="D66" s="395"/>
      <c r="E66" s="395"/>
      <c r="F66" s="395"/>
      <c r="G66" s="83"/>
    </row>
    <row r="67" spans="1:7" ht="23.25" customHeight="1">
      <c r="A67" s="77"/>
      <c r="B67" s="81">
        <v>15000</v>
      </c>
      <c r="C67" s="388" t="s">
        <v>145</v>
      </c>
      <c r="D67" s="389"/>
      <c r="E67" s="392"/>
      <c r="F67" s="79" t="s">
        <v>146</v>
      </c>
      <c r="G67" s="83"/>
    </row>
    <row r="68" spans="1:7" ht="22.5" customHeight="1">
      <c r="A68" s="77"/>
      <c r="B68" s="81">
        <v>15000</v>
      </c>
      <c r="C68" s="386" t="s">
        <v>147</v>
      </c>
      <c r="D68" s="387"/>
      <c r="E68" s="387"/>
      <c r="F68" s="79" t="s">
        <v>146</v>
      </c>
      <c r="G68" s="83"/>
    </row>
    <row r="69" spans="1:7" ht="30" customHeight="1">
      <c r="A69" s="77"/>
      <c r="B69" s="81">
        <v>224.99999999999997</v>
      </c>
      <c r="C69" s="386" t="s">
        <v>148</v>
      </c>
      <c r="D69" s="387"/>
      <c r="E69" s="387"/>
      <c r="F69" s="79" t="s">
        <v>146</v>
      </c>
      <c r="G69" s="83"/>
    </row>
    <row r="70" spans="1:7" ht="21.75" customHeight="1">
      <c r="A70" s="77"/>
      <c r="B70" s="81" t="s">
        <v>6</v>
      </c>
      <c r="C70" s="386" t="s">
        <v>149</v>
      </c>
      <c r="D70" s="387"/>
      <c r="E70" s="387"/>
      <c r="F70" s="79" t="s">
        <v>150</v>
      </c>
      <c r="G70" s="83"/>
    </row>
    <row r="71" spans="1:7" ht="21" customHeight="1">
      <c r="A71" s="77"/>
      <c r="B71" s="81">
        <v>120</v>
      </c>
      <c r="C71" s="388" t="s">
        <v>151</v>
      </c>
      <c r="D71" s="389"/>
      <c r="E71" s="389"/>
      <c r="F71" s="79" t="s">
        <v>152</v>
      </c>
      <c r="G71" s="83"/>
    </row>
    <row r="72" spans="1:7" ht="15.75">
      <c r="A72" s="77"/>
      <c r="B72" s="95"/>
      <c r="C72" s="390" t="s">
        <v>153</v>
      </c>
      <c r="D72" s="390"/>
      <c r="E72" s="390"/>
      <c r="F72" s="390"/>
      <c r="G72" s="83"/>
    </row>
    <row r="73" spans="1:7" ht="22.5" customHeight="1">
      <c r="A73" s="77"/>
      <c r="B73" s="81">
        <v>1750.0000000000002</v>
      </c>
      <c r="C73" s="386" t="s">
        <v>154</v>
      </c>
      <c r="D73" s="387"/>
      <c r="E73" s="387"/>
      <c r="F73" s="79" t="s">
        <v>155</v>
      </c>
      <c r="G73" s="83"/>
    </row>
    <row r="74" spans="1:7" ht="23.25" customHeight="1">
      <c r="A74" s="77"/>
      <c r="B74" s="81" t="s">
        <v>6</v>
      </c>
      <c r="C74" s="386" t="s">
        <v>156</v>
      </c>
      <c r="D74" s="387"/>
      <c r="E74" s="387"/>
      <c r="F74" s="79" t="s">
        <v>155</v>
      </c>
      <c r="G74" s="83"/>
    </row>
    <row r="75" spans="1:7" ht="21.75" customHeight="1">
      <c r="A75" s="77"/>
      <c r="B75" s="81">
        <v>4500</v>
      </c>
      <c r="C75" s="386" t="s">
        <v>157</v>
      </c>
      <c r="D75" s="387"/>
      <c r="E75" s="387"/>
      <c r="F75" s="79" t="s">
        <v>155</v>
      </c>
      <c r="G75" s="83"/>
    </row>
    <row r="76" spans="1:7" ht="22.5" customHeight="1">
      <c r="A76" s="77"/>
      <c r="B76" s="81" t="s">
        <v>6</v>
      </c>
      <c r="C76" s="386" t="s">
        <v>158</v>
      </c>
      <c r="D76" s="387"/>
      <c r="E76" s="387"/>
      <c r="F76" s="79" t="s">
        <v>155</v>
      </c>
      <c r="G76" s="83"/>
    </row>
    <row r="77" spans="1:7" ht="21" customHeight="1">
      <c r="A77" s="77"/>
      <c r="B77" s="81">
        <v>5000</v>
      </c>
      <c r="C77" s="388" t="s">
        <v>159</v>
      </c>
      <c r="D77" s="389"/>
      <c r="E77" s="392"/>
      <c r="F77" s="79" t="s">
        <v>160</v>
      </c>
      <c r="G77" s="83"/>
    </row>
    <row r="78" spans="1:7" ht="21" customHeight="1">
      <c r="A78" s="77"/>
      <c r="B78" s="81">
        <v>6000</v>
      </c>
      <c r="C78" s="386" t="s">
        <v>161</v>
      </c>
      <c r="D78" s="387"/>
      <c r="E78" s="387"/>
      <c r="F78" s="79" t="s">
        <v>162</v>
      </c>
      <c r="G78" s="83"/>
    </row>
    <row r="79" spans="1:7" ht="27.75" customHeight="1">
      <c r="A79" s="77"/>
      <c r="B79" s="81" t="s">
        <v>6</v>
      </c>
      <c r="C79" s="386" t="s">
        <v>163</v>
      </c>
      <c r="D79" s="387"/>
      <c r="E79" s="387"/>
      <c r="F79" s="79" t="s">
        <v>164</v>
      </c>
      <c r="G79" s="83"/>
    </row>
    <row r="80" spans="1:7" ht="21.75" customHeight="1">
      <c r="A80" s="77"/>
      <c r="B80" s="81">
        <v>150</v>
      </c>
      <c r="C80" s="388" t="s">
        <v>165</v>
      </c>
      <c r="D80" s="389"/>
      <c r="E80" s="389"/>
      <c r="F80" s="79" t="s">
        <v>166</v>
      </c>
      <c r="G80" s="83"/>
    </row>
    <row r="81" spans="1:7" ht="15">
      <c r="A81" s="77"/>
      <c r="B81" s="77"/>
      <c r="C81" s="390" t="s">
        <v>167</v>
      </c>
      <c r="D81" s="391"/>
      <c r="E81" s="391"/>
      <c r="F81" s="96"/>
      <c r="G81" s="83"/>
    </row>
    <row r="82" spans="1:7" ht="21.75" customHeight="1">
      <c r="A82" s="77"/>
      <c r="B82" s="81">
        <v>2000</v>
      </c>
      <c r="C82" s="388" t="s">
        <v>167</v>
      </c>
      <c r="D82" s="389"/>
      <c r="E82" s="392"/>
      <c r="F82" s="79" t="s">
        <v>168</v>
      </c>
      <c r="G82" s="83"/>
    </row>
    <row r="83" spans="1:7" ht="15">
      <c r="A83" s="77"/>
      <c r="B83" s="94"/>
      <c r="C83" s="393" t="s">
        <v>169</v>
      </c>
      <c r="D83" s="393"/>
      <c r="E83" s="394"/>
      <c r="F83" s="97"/>
      <c r="G83" s="83"/>
    </row>
    <row r="84" spans="1:7" ht="19.5" customHeight="1">
      <c r="A84" s="77"/>
      <c r="B84" s="98" t="s">
        <v>673</v>
      </c>
      <c r="C84" s="376" t="s">
        <v>170</v>
      </c>
      <c r="D84" s="377"/>
      <c r="E84" s="378"/>
      <c r="F84" s="99" t="s">
        <v>171</v>
      </c>
      <c r="G84" s="83"/>
    </row>
    <row r="85" spans="1:7" ht="22.5" customHeight="1">
      <c r="A85" s="77"/>
      <c r="B85" s="100"/>
      <c r="C85" s="379"/>
      <c r="D85" s="379"/>
      <c r="E85" s="379"/>
      <c r="F85" s="97"/>
      <c r="G85" s="83"/>
    </row>
    <row r="86" spans="1:7" ht="8.25" customHeight="1">
      <c r="A86" s="77"/>
      <c r="B86" s="87"/>
      <c r="C86" s="101"/>
      <c r="D86" s="101"/>
      <c r="E86" s="101"/>
      <c r="F86" s="87"/>
      <c r="G86" s="83"/>
    </row>
    <row r="87" spans="1:7" ht="12.75">
      <c r="A87" s="19"/>
      <c r="B87" s="102" t="s">
        <v>172</v>
      </c>
      <c r="C87" s="103"/>
      <c r="D87" s="19"/>
      <c r="E87" s="103"/>
      <c r="F87" s="19"/>
      <c r="G87" s="19"/>
    </row>
    <row r="88" spans="1:7" ht="44.25" customHeight="1">
      <c r="A88" s="19"/>
      <c r="B88" s="380" t="s">
        <v>173</v>
      </c>
      <c r="C88" s="381"/>
      <c r="D88" s="381"/>
      <c r="E88" s="381"/>
      <c r="F88" s="381"/>
      <c r="G88" s="19"/>
    </row>
    <row r="89" spans="1:7" ht="27" customHeight="1">
      <c r="A89" s="19"/>
      <c r="B89" s="382" t="str">
        <f>IF('[1]INPUT_OUTPUT'!L6="TAK","Do wyżej wymienionych OWU Pracownicze Ubezpieczenie na życie GOP-04 ma zastosowanie Aneks nr 1 GOP-GRO zatwierdzony Uchwałą Zarządu UNIQA TU na Życie S.A. nr…./2013 z dnia XX.XX.XXXX, z którym się zapoznałem i którego treść akceptuję.","Do wyżej wymienionych OWU Pracownicze ubezpieczenie na życie GOP-04 ma zastosowanie Aneks nr 1 z którym się zapoznałem i którego treść akceptuję.")</f>
        <v>Do wyżej wymienionych OWU Pracownicze ubezpieczenie na życie GOP-04 ma zastosowanie Aneks nr 1 z którym się zapoznałem i którego treść akceptuję.</v>
      </c>
      <c r="C89" s="382"/>
      <c r="D89" s="382"/>
      <c r="E89" s="382"/>
      <c r="F89" s="382"/>
      <c r="G89" s="26"/>
    </row>
    <row r="90" spans="1:7" ht="160.5" customHeight="1">
      <c r="A90" s="19"/>
      <c r="B90" s="383" t="s">
        <v>174</v>
      </c>
      <c r="C90" s="383"/>
      <c r="D90" s="383"/>
      <c r="E90" s="383"/>
      <c r="F90" s="383"/>
      <c r="G90" s="36"/>
    </row>
    <row r="91" spans="1:7" ht="22.5" customHeight="1">
      <c r="A91" s="19"/>
      <c r="B91" s="384" t="s">
        <v>175</v>
      </c>
      <c r="C91" s="104" t="s">
        <v>176</v>
      </c>
      <c r="D91" s="105" t="s">
        <v>177</v>
      </c>
      <c r="E91" s="106"/>
      <c r="F91" s="107" t="s">
        <v>674</v>
      </c>
      <c r="G91" s="36"/>
    </row>
    <row r="92" spans="1:7" ht="51.75" customHeight="1">
      <c r="A92" s="19"/>
      <c r="B92" s="384"/>
      <c r="C92" s="108" t="s">
        <v>178</v>
      </c>
      <c r="D92" s="385" t="s">
        <v>179</v>
      </c>
      <c r="E92" s="385"/>
      <c r="F92" s="108"/>
      <c r="G92" s="36"/>
    </row>
    <row r="93" spans="1:7" ht="9" customHeight="1">
      <c r="A93" s="19"/>
      <c r="B93" s="109"/>
      <c r="C93" s="110"/>
      <c r="D93" s="109"/>
      <c r="E93" s="109"/>
      <c r="F93" s="109"/>
      <c r="G93" s="36"/>
    </row>
    <row r="94" spans="1:7" ht="14.25">
      <c r="A94" s="19"/>
      <c r="B94" s="317"/>
      <c r="C94" s="362"/>
      <c r="D94" s="317"/>
      <c r="E94" s="365"/>
      <c r="F94" s="366"/>
      <c r="G94" s="19"/>
    </row>
    <row r="95" spans="1:7" ht="14.25">
      <c r="A95" s="19"/>
      <c r="B95" s="318"/>
      <c r="C95" s="363"/>
      <c r="D95" s="317"/>
      <c r="E95" s="367"/>
      <c r="F95" s="368"/>
      <c r="G95" s="19"/>
    </row>
    <row r="96" spans="1:7" ht="36.75" customHeight="1">
      <c r="A96" s="19"/>
      <c r="B96" s="319"/>
      <c r="C96" s="364"/>
      <c r="D96" s="317"/>
      <c r="E96" s="369"/>
      <c r="F96" s="370"/>
      <c r="G96" s="19"/>
    </row>
    <row r="97" spans="1:7" ht="12.75">
      <c r="A97" s="19"/>
      <c r="B97" s="111" t="s">
        <v>180</v>
      </c>
      <c r="C97" s="112" t="s">
        <v>181</v>
      </c>
      <c r="D97" s="19"/>
      <c r="E97" s="19" t="s">
        <v>182</v>
      </c>
      <c r="F97" s="19"/>
      <c r="G97" s="19"/>
    </row>
    <row r="98" spans="1:7" ht="12.75">
      <c r="A98" s="19"/>
      <c r="B98" s="111"/>
      <c r="C98" s="47" t="s">
        <v>183</v>
      </c>
      <c r="D98" s="19"/>
      <c r="E98" s="19"/>
      <c r="F98" s="19"/>
      <c r="G98" s="19"/>
    </row>
    <row r="99" spans="1:7" ht="7.5" customHeight="1">
      <c r="A99" s="19"/>
      <c r="B99" s="111"/>
      <c r="C99" s="47"/>
      <c r="D99" s="19"/>
      <c r="E99" s="19"/>
      <c r="F99" s="19"/>
      <c r="G99" s="19"/>
    </row>
    <row r="100" spans="1:7" ht="12.75">
      <c r="A100" s="19"/>
      <c r="B100" s="345" t="s">
        <v>184</v>
      </c>
      <c r="C100" s="345"/>
      <c r="D100" s="102"/>
      <c r="E100" s="102"/>
      <c r="F100" s="102"/>
      <c r="G100" s="102"/>
    </row>
    <row r="101" spans="1:7" ht="12.75">
      <c r="A101" s="19"/>
      <c r="B101" s="371" t="s">
        <v>185</v>
      </c>
      <c r="C101" s="371"/>
      <c r="D101" s="371"/>
      <c r="E101" s="371"/>
      <c r="F101" s="102"/>
      <c r="G101" s="102"/>
    </row>
    <row r="102" spans="1:7" ht="12.75">
      <c r="A102" s="19"/>
      <c r="B102" s="372" t="s">
        <v>186</v>
      </c>
      <c r="C102" s="373"/>
      <c r="D102" s="373"/>
      <c r="E102" s="373"/>
      <c r="F102" s="373"/>
      <c r="G102" s="102"/>
    </row>
    <row r="103" spans="1:7" ht="7.5" customHeight="1">
      <c r="A103" s="19"/>
      <c r="B103" s="102"/>
      <c r="C103" s="102"/>
      <c r="D103" s="102"/>
      <c r="E103" s="102"/>
      <c r="F103" s="102"/>
      <c r="G103" s="102"/>
    </row>
    <row r="104" spans="1:7" ht="12.75">
      <c r="A104" s="19"/>
      <c r="B104" s="113" t="s">
        <v>187</v>
      </c>
      <c r="C104" s="374"/>
      <c r="D104" s="374"/>
      <c r="E104" s="374"/>
      <c r="F104" s="374"/>
      <c r="G104" s="345"/>
    </row>
    <row r="105" spans="1:7" ht="17.25" customHeight="1">
      <c r="A105" s="19"/>
      <c r="B105" s="113" t="s">
        <v>188</v>
      </c>
      <c r="C105" s="375"/>
      <c r="D105" s="375"/>
      <c r="E105" s="375"/>
      <c r="F105" s="375"/>
      <c r="G105" s="345"/>
    </row>
    <row r="106" spans="1:7" ht="7.5" customHeight="1">
      <c r="A106" s="19"/>
      <c r="B106" s="114"/>
      <c r="C106" s="102"/>
      <c r="D106" s="115"/>
      <c r="E106" s="115"/>
      <c r="F106" s="115"/>
      <c r="G106" s="102"/>
    </row>
    <row r="107" spans="1:7" ht="12.75">
      <c r="A107" s="19"/>
      <c r="B107" s="359" t="s">
        <v>189</v>
      </c>
      <c r="C107" s="359"/>
      <c r="D107" s="102"/>
      <c r="E107" s="102"/>
      <c r="F107" s="102"/>
      <c r="G107" s="102"/>
    </row>
    <row r="108" spans="1:7" ht="3.75" customHeight="1">
      <c r="A108" s="19"/>
      <c r="B108" s="47"/>
      <c r="C108" s="47"/>
      <c r="D108" s="47"/>
      <c r="E108" s="47"/>
      <c r="F108" s="47"/>
      <c r="G108" s="102"/>
    </row>
    <row r="109" spans="1:7" ht="12.75">
      <c r="A109" s="19"/>
      <c r="B109" s="116" t="s">
        <v>190</v>
      </c>
      <c r="C109" s="116" t="s">
        <v>191</v>
      </c>
      <c r="D109" s="116" t="s">
        <v>192</v>
      </c>
      <c r="E109" s="116" t="s">
        <v>193</v>
      </c>
      <c r="F109" s="116" t="s">
        <v>194</v>
      </c>
      <c r="G109" s="102"/>
    </row>
    <row r="110" spans="1:7" ht="3.75" customHeight="1">
      <c r="A110" s="19"/>
      <c r="B110" s="115"/>
      <c r="C110" s="115"/>
      <c r="D110" s="115"/>
      <c r="E110" s="115"/>
      <c r="F110" s="115"/>
      <c r="G110" s="102"/>
    </row>
    <row r="111" spans="1:7" ht="12.75">
      <c r="A111" s="19"/>
      <c r="B111" s="360"/>
      <c r="C111" s="360"/>
      <c r="D111" s="360"/>
      <c r="E111" s="360"/>
      <c r="F111" s="360"/>
      <c r="G111" s="102"/>
    </row>
    <row r="112" spans="1:7" ht="23.25" customHeight="1">
      <c r="A112" s="19"/>
      <c r="B112" s="361"/>
      <c r="C112" s="361"/>
      <c r="D112" s="361"/>
      <c r="E112" s="361"/>
      <c r="F112" s="361"/>
      <c r="G112" s="102"/>
    </row>
    <row r="113" spans="1:7" ht="6.75" customHeight="1">
      <c r="A113" s="19"/>
      <c r="B113" s="115"/>
      <c r="C113" s="115"/>
      <c r="D113" s="115"/>
      <c r="E113" s="115"/>
      <c r="F113" s="115"/>
      <c r="G113" s="102"/>
    </row>
    <row r="114" spans="1:7" ht="12.75">
      <c r="A114" s="19"/>
      <c r="B114" s="354"/>
      <c r="C114" s="356"/>
      <c r="D114" s="356"/>
      <c r="E114" s="356"/>
      <c r="F114" s="356"/>
      <c r="G114" s="102"/>
    </row>
    <row r="115" spans="1:7" ht="21" customHeight="1">
      <c r="A115" s="19"/>
      <c r="B115" s="355"/>
      <c r="C115" s="357"/>
      <c r="D115" s="357"/>
      <c r="E115" s="357"/>
      <c r="F115" s="357"/>
      <c r="G115" s="102"/>
    </row>
    <row r="116" spans="1:7" ht="6" customHeight="1">
      <c r="A116" s="19"/>
      <c r="B116" s="117"/>
      <c r="C116" s="117"/>
      <c r="D116" s="117"/>
      <c r="E116" s="117"/>
      <c r="F116" s="117"/>
      <c r="G116" s="102"/>
    </row>
    <row r="117" spans="1:7" ht="12.75">
      <c r="A117" s="102" t="s">
        <v>195</v>
      </c>
      <c r="B117" s="118" t="s">
        <v>196</v>
      </c>
      <c r="C117" s="119"/>
      <c r="D117" s="119"/>
      <c r="E117" s="119"/>
      <c r="F117" s="119"/>
      <c r="G117" s="102"/>
    </row>
    <row r="118" spans="1:7" ht="15">
      <c r="A118" s="19"/>
      <c r="B118" s="358" t="s">
        <v>197</v>
      </c>
      <c r="C118" s="358"/>
      <c r="D118" s="358"/>
      <c r="E118" s="358"/>
      <c r="F118" s="358"/>
      <c r="G118" s="120"/>
    </row>
    <row r="119" spans="1:7" ht="3.75" customHeight="1">
      <c r="A119" s="19"/>
      <c r="B119" s="120"/>
      <c r="C119" s="121"/>
      <c r="D119" s="121"/>
      <c r="E119" s="121"/>
      <c r="F119" s="121"/>
      <c r="G119" s="120"/>
    </row>
    <row r="120" spans="1:7" ht="10.5" customHeight="1">
      <c r="A120" s="19"/>
      <c r="B120" s="122" t="s">
        <v>190</v>
      </c>
      <c r="C120" s="83" t="s">
        <v>191</v>
      </c>
      <c r="D120" s="83" t="s">
        <v>192</v>
      </c>
      <c r="E120" s="83" t="s">
        <v>193</v>
      </c>
      <c r="F120" s="83" t="s">
        <v>194</v>
      </c>
      <c r="G120" s="120"/>
    </row>
    <row r="121" spans="1:7" ht="31.5" customHeight="1">
      <c r="A121" s="19"/>
      <c r="B121" s="123"/>
      <c r="C121" s="124"/>
      <c r="D121" s="124"/>
      <c r="E121" s="124"/>
      <c r="F121" s="124"/>
      <c r="G121" s="120"/>
    </row>
    <row r="122" spans="1:7" ht="6" customHeight="1">
      <c r="A122" s="19"/>
      <c r="B122" s="120"/>
      <c r="C122" s="121"/>
      <c r="D122" s="121"/>
      <c r="E122" s="121"/>
      <c r="F122" s="121"/>
      <c r="G122" s="120"/>
    </row>
    <row r="123" spans="1:7" ht="24.75" customHeight="1">
      <c r="A123" s="19"/>
      <c r="B123" s="125" t="s">
        <v>198</v>
      </c>
      <c r="C123" s="126"/>
      <c r="D123" s="126"/>
      <c r="E123" s="127" t="s">
        <v>199</v>
      </c>
      <c r="F123" s="126"/>
      <c r="G123" s="120"/>
    </row>
    <row r="124" spans="1:7" ht="6.75" customHeight="1">
      <c r="A124" s="19"/>
      <c r="B124" s="344"/>
      <c r="C124" s="344"/>
      <c r="D124" s="344"/>
      <c r="E124" s="344"/>
      <c r="F124" s="344"/>
      <c r="G124" s="345"/>
    </row>
    <row r="125" spans="1:7" ht="12.75">
      <c r="A125" s="19"/>
      <c r="B125" s="111" t="s">
        <v>200</v>
      </c>
      <c r="C125" s="346"/>
      <c r="D125" s="111"/>
      <c r="E125" s="111"/>
      <c r="F125" s="111"/>
      <c r="G125" s="345"/>
    </row>
    <row r="126" spans="1:7" ht="12.75">
      <c r="A126" s="19"/>
      <c r="B126" s="111"/>
      <c r="C126" s="347"/>
      <c r="D126" s="111"/>
      <c r="E126" s="111"/>
      <c r="F126" s="111"/>
      <c r="G126" s="345"/>
    </row>
    <row r="127" spans="1:7" ht="18.75" customHeight="1">
      <c r="A127" s="19"/>
      <c r="B127" s="112"/>
      <c r="C127" s="348"/>
      <c r="D127" s="102"/>
      <c r="E127" s="102"/>
      <c r="F127" s="102"/>
      <c r="G127" s="102"/>
    </row>
    <row r="128" spans="1:7" ht="13.5" customHeight="1">
      <c r="A128" s="19"/>
      <c r="B128" s="128"/>
      <c r="C128" s="129" t="s">
        <v>181</v>
      </c>
      <c r="D128" s="128"/>
      <c r="E128" s="128"/>
      <c r="F128" s="128"/>
      <c r="G128" s="102"/>
    </row>
    <row r="129" spans="1:7" ht="12.75">
      <c r="A129" s="19"/>
      <c r="B129" s="349" t="s">
        <v>201</v>
      </c>
      <c r="C129" s="350"/>
      <c r="D129" s="56"/>
      <c r="E129" s="56"/>
      <c r="F129" s="56"/>
      <c r="G129" s="102"/>
    </row>
    <row r="130" spans="1:7" ht="28.5" customHeight="1">
      <c r="A130" s="19"/>
      <c r="B130" s="19" t="s">
        <v>202</v>
      </c>
      <c r="C130" s="130"/>
      <c r="D130" s="27" t="s">
        <v>203</v>
      </c>
      <c r="E130" s="130"/>
      <c r="F130" s="19"/>
      <c r="G130" s="102"/>
    </row>
    <row r="131" spans="1:7" ht="12.75">
      <c r="A131" s="19"/>
      <c r="B131" s="19"/>
      <c r="C131" s="116" t="s">
        <v>204</v>
      </c>
      <c r="D131" s="19"/>
      <c r="E131" s="116" t="s">
        <v>205</v>
      </c>
      <c r="F131" s="19"/>
      <c r="G131" s="102"/>
    </row>
    <row r="132" spans="1:7" ht="27" customHeight="1">
      <c r="A132" s="19"/>
      <c r="B132" s="19" t="s">
        <v>206</v>
      </c>
      <c r="C132" s="351" t="s">
        <v>207</v>
      </c>
      <c r="D132" s="351"/>
      <c r="E132" s="130"/>
      <c r="F132" s="19"/>
      <c r="G132" s="19"/>
    </row>
    <row r="133" spans="1:7" ht="24.75" customHeight="1">
      <c r="A133" s="19"/>
      <c r="B133" s="19"/>
      <c r="C133" s="114" t="s">
        <v>208</v>
      </c>
      <c r="D133" s="114"/>
      <c r="E133" s="130"/>
      <c r="F133" s="19"/>
      <c r="G133" s="19"/>
    </row>
    <row r="134" spans="1:7" ht="5.25" customHeight="1">
      <c r="A134" s="19"/>
      <c r="B134" s="19"/>
      <c r="C134" s="19"/>
      <c r="D134" s="19"/>
      <c r="E134" s="19"/>
      <c r="F134" s="352"/>
      <c r="G134" s="19"/>
    </row>
    <row r="135" spans="1:7" ht="19.5" customHeight="1">
      <c r="A135" s="19"/>
      <c r="B135" s="19"/>
      <c r="C135" s="131" t="s">
        <v>209</v>
      </c>
      <c r="D135" s="130"/>
      <c r="E135" s="131" t="s">
        <v>210</v>
      </c>
      <c r="F135" s="353"/>
      <c r="G135" s="19"/>
    </row>
    <row r="136" spans="1:7" ht="12.75">
      <c r="A136" s="19"/>
      <c r="B136" s="102" t="s">
        <v>140</v>
      </c>
      <c r="C136" s="19"/>
      <c r="D136" s="19"/>
      <c r="E136" s="19"/>
      <c r="F136" s="19" t="s">
        <v>211</v>
      </c>
      <c r="G136" s="19"/>
    </row>
    <row r="137" spans="1:7" ht="12.75">
      <c r="A137" s="19"/>
      <c r="B137" s="102"/>
      <c r="C137" s="19"/>
      <c r="D137" s="19"/>
      <c r="E137" s="19"/>
      <c r="F137" s="19"/>
      <c r="G137" s="19"/>
    </row>
  </sheetData>
  <sheetProtection password="CF8D" sheet="1" objects="1" scenarios="1"/>
  <mergeCells count="98">
    <mergeCell ref="D2:E2"/>
    <mergeCell ref="A3:F3"/>
    <mergeCell ref="B4:F4"/>
    <mergeCell ref="A5:F5"/>
    <mergeCell ref="C6:E6"/>
    <mergeCell ref="A7:F7"/>
    <mergeCell ref="E8:F8"/>
    <mergeCell ref="C10:C13"/>
    <mergeCell ref="E10:F10"/>
    <mergeCell ref="E11:F11"/>
    <mergeCell ref="E12:F12"/>
    <mergeCell ref="E13:F13"/>
    <mergeCell ref="C15:D15"/>
    <mergeCell ref="E15:F15"/>
    <mergeCell ref="A16:F16"/>
    <mergeCell ref="C17:D17"/>
    <mergeCell ref="C21:F21"/>
    <mergeCell ref="E25:E26"/>
    <mergeCell ref="D29:F29"/>
    <mergeCell ref="D31:F31"/>
    <mergeCell ref="A33:F33"/>
    <mergeCell ref="C34:E34"/>
    <mergeCell ref="B36:C36"/>
    <mergeCell ref="B37:E37"/>
    <mergeCell ref="C38:E38"/>
    <mergeCell ref="C39:E39"/>
    <mergeCell ref="C40:E40"/>
    <mergeCell ref="C41:E41"/>
    <mergeCell ref="C42:E42"/>
    <mergeCell ref="C43:E43"/>
    <mergeCell ref="C44:E44"/>
    <mergeCell ref="C45:E45"/>
    <mergeCell ref="C46:E46"/>
    <mergeCell ref="C47:E47"/>
    <mergeCell ref="C48:E48"/>
    <mergeCell ref="C49:E49"/>
    <mergeCell ref="C50:E50"/>
    <mergeCell ref="C51:E51"/>
    <mergeCell ref="C52:F52"/>
    <mergeCell ref="C53:E53"/>
    <mergeCell ref="C54:E54"/>
    <mergeCell ref="C55:E55"/>
    <mergeCell ref="C56:F56"/>
    <mergeCell ref="C57:E57"/>
    <mergeCell ref="C58:E58"/>
    <mergeCell ref="C59:E59"/>
    <mergeCell ref="C60:E60"/>
    <mergeCell ref="E62:F62"/>
    <mergeCell ref="C66:F66"/>
    <mergeCell ref="C67:E67"/>
    <mergeCell ref="C68:E68"/>
    <mergeCell ref="C69:E69"/>
    <mergeCell ref="C70:E70"/>
    <mergeCell ref="C71:E71"/>
    <mergeCell ref="C72:F72"/>
    <mergeCell ref="C73:E73"/>
    <mergeCell ref="C74:E74"/>
    <mergeCell ref="C75:E75"/>
    <mergeCell ref="C76:E76"/>
    <mergeCell ref="C77:E77"/>
    <mergeCell ref="C78:E78"/>
    <mergeCell ref="C79:E79"/>
    <mergeCell ref="C80:E80"/>
    <mergeCell ref="C81:E81"/>
    <mergeCell ref="C82:E82"/>
    <mergeCell ref="C83:E83"/>
    <mergeCell ref="C84:E84"/>
    <mergeCell ref="C85:E85"/>
    <mergeCell ref="B88:F88"/>
    <mergeCell ref="B89:F89"/>
    <mergeCell ref="B90:F90"/>
    <mergeCell ref="B91:B92"/>
    <mergeCell ref="D92:E92"/>
    <mergeCell ref="C94:C96"/>
    <mergeCell ref="E94:F96"/>
    <mergeCell ref="B100:C100"/>
    <mergeCell ref="B101:E101"/>
    <mergeCell ref="B102:F102"/>
    <mergeCell ref="C104:F105"/>
    <mergeCell ref="G104:G105"/>
    <mergeCell ref="B107:C107"/>
    <mergeCell ref="B111:B112"/>
    <mergeCell ref="C111:C112"/>
    <mergeCell ref="D111:D112"/>
    <mergeCell ref="E111:E112"/>
    <mergeCell ref="F111:F112"/>
    <mergeCell ref="B114:B115"/>
    <mergeCell ref="C114:C115"/>
    <mergeCell ref="D114:D115"/>
    <mergeCell ref="E114:E115"/>
    <mergeCell ref="F114:F115"/>
    <mergeCell ref="B118:F118"/>
    <mergeCell ref="B124:F124"/>
    <mergeCell ref="G124:G126"/>
    <mergeCell ref="C125:C127"/>
    <mergeCell ref="B129:C129"/>
    <mergeCell ref="C132:D132"/>
    <mergeCell ref="F134:F135"/>
  </mergeCells>
  <printOptions/>
  <pageMargins left="0.29" right="0.18" top="0.18" bottom="0.26" header="0.18" footer="0.17"/>
  <pageSetup horizontalDpi="600" verticalDpi="600" orientation="portrait" paperSize="9" scale="59" r:id="rId2"/>
  <rowBreaks count="1" manualBreakCount="1">
    <brk id="64" max="255" man="1"/>
  </rowBreaks>
  <drawing r:id="rId1"/>
</worksheet>
</file>

<file path=xl/worksheets/sheet2.xml><?xml version="1.0" encoding="utf-8"?>
<worksheet xmlns="http://schemas.openxmlformats.org/spreadsheetml/2006/main" xmlns:r="http://schemas.openxmlformats.org/officeDocument/2006/relationships">
  <dimension ref="A1:AA157"/>
  <sheetViews>
    <sheetView view="pageBreakPreview" zoomScale="80" zoomScaleNormal="80" zoomScaleSheetLayoutView="80" zoomScalePageLayoutView="0" workbookViewId="0" topLeftCell="A10">
      <selection activeCell="N29" sqref="N29"/>
    </sheetView>
  </sheetViews>
  <sheetFormatPr defaultColWidth="8.796875" defaultRowHeight="14.25"/>
  <cols>
    <col min="1" max="1" width="3" style="20" customWidth="1"/>
    <col min="2" max="2" width="21.19921875" style="20" customWidth="1"/>
    <col min="3" max="3" width="2.59765625" style="20" customWidth="1"/>
    <col min="4" max="4" width="14.8984375" style="20" customWidth="1"/>
    <col min="5" max="5" width="4.09765625" style="20" customWidth="1"/>
    <col min="6" max="6" width="15.69921875" style="20" customWidth="1"/>
    <col min="7" max="7" width="4.3984375" style="20" customWidth="1"/>
    <col min="8" max="8" width="14" style="20" customWidth="1"/>
    <col min="9" max="9" width="4" style="20" customWidth="1"/>
    <col min="10" max="10" width="14" style="20" customWidth="1"/>
    <col min="11" max="11" width="2.69921875" style="20" customWidth="1"/>
    <col min="12" max="12" width="14" style="20" customWidth="1"/>
    <col min="13" max="13" width="2.5" style="20" customWidth="1"/>
    <col min="14" max="14" width="18.69921875" style="20" customWidth="1"/>
    <col min="15" max="15" width="3.69921875" style="20" customWidth="1"/>
    <col min="16" max="16" width="6.19921875" style="20" customWidth="1"/>
    <col min="17" max="17" width="3.19921875" style="20" customWidth="1"/>
    <col min="18" max="22" width="3.09765625" style="20" customWidth="1"/>
    <col min="23" max="23" width="4.09765625" style="20" customWidth="1"/>
    <col min="24" max="24" width="3.09765625" style="20" customWidth="1"/>
    <col min="25" max="25" width="4" style="20" customWidth="1"/>
    <col min="26" max="26" width="3.09765625" style="20" customWidth="1"/>
    <col min="27" max="27" width="4.19921875" style="20" customWidth="1"/>
    <col min="28" max="16384" width="9" style="20" customWidth="1"/>
  </cols>
  <sheetData>
    <row r="1" spans="1:27" ht="12.75">
      <c r="A1" s="19"/>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ht="75.75" customHeight="1">
      <c r="A2" s="19"/>
      <c r="B2" s="19"/>
      <c r="C2" s="19"/>
      <c r="D2" s="520" t="s">
        <v>212</v>
      </c>
      <c r="E2" s="520"/>
      <c r="F2" s="520"/>
      <c r="G2" s="520"/>
      <c r="H2" s="373"/>
      <c r="I2" s="521"/>
      <c r="J2" s="521"/>
      <c r="K2" s="521"/>
      <c r="L2" s="521"/>
      <c r="M2" s="521"/>
      <c r="N2" s="521"/>
      <c r="O2" s="521"/>
      <c r="P2" s="521"/>
      <c r="Q2" s="26"/>
      <c r="R2" s="26"/>
      <c r="S2" s="26"/>
      <c r="T2" s="26"/>
      <c r="U2" s="522" t="s">
        <v>213</v>
      </c>
      <c r="V2" s="522"/>
      <c r="W2" s="522"/>
      <c r="X2" s="522"/>
      <c r="Y2" s="522"/>
      <c r="Z2" s="522"/>
      <c r="AA2" s="19"/>
    </row>
    <row r="3" spans="1:27" ht="12.75">
      <c r="A3" s="19"/>
      <c r="B3" s="435" t="s">
        <v>214</v>
      </c>
      <c r="C3" s="435"/>
      <c r="D3" s="435"/>
      <c r="E3" s="435"/>
      <c r="F3" s="435"/>
      <c r="G3" s="435"/>
      <c r="H3" s="435"/>
      <c r="I3" s="435"/>
      <c r="J3" s="435"/>
      <c r="K3" s="435"/>
      <c r="L3" s="435"/>
      <c r="M3" s="435"/>
      <c r="N3" s="435"/>
      <c r="O3" s="435"/>
      <c r="P3" s="435"/>
      <c r="Q3" s="435"/>
      <c r="R3" s="435"/>
      <c r="S3" s="435"/>
      <c r="T3" s="435"/>
      <c r="U3" s="435"/>
      <c r="V3" s="435"/>
      <c r="W3" s="435"/>
      <c r="X3" s="435"/>
      <c r="Y3" s="435"/>
      <c r="Z3" s="435"/>
      <c r="AA3" s="19"/>
    </row>
    <row r="4" spans="1:27" ht="12.75">
      <c r="A4" s="19"/>
      <c r="B4" s="132" t="s">
        <v>65</v>
      </c>
      <c r="C4" s="19"/>
      <c r="D4" s="19"/>
      <c r="E4" s="19"/>
      <c r="F4" s="19"/>
      <c r="G4" s="19"/>
      <c r="H4" s="19"/>
      <c r="I4" s="19"/>
      <c r="J4" s="19"/>
      <c r="K4" s="19"/>
      <c r="L4" s="19"/>
      <c r="M4" s="19"/>
      <c r="N4" s="19"/>
      <c r="O4" s="19"/>
      <c r="P4" s="19"/>
      <c r="Q4" s="19"/>
      <c r="R4" s="19"/>
      <c r="S4" s="19"/>
      <c r="T4" s="19"/>
      <c r="U4" s="19"/>
      <c r="V4" s="19"/>
      <c r="W4" s="19"/>
      <c r="X4" s="19"/>
      <c r="Y4" s="19"/>
      <c r="Z4" s="19"/>
      <c r="AA4" s="19"/>
    </row>
    <row r="5" spans="1:27" ht="6.75" customHeight="1">
      <c r="A5" s="19"/>
      <c r="B5" s="19"/>
      <c r="C5" s="19"/>
      <c r="D5" s="19"/>
      <c r="E5" s="19"/>
      <c r="F5" s="19"/>
      <c r="G5" s="19"/>
      <c r="H5" s="19"/>
      <c r="I5" s="19"/>
      <c r="J5" s="19"/>
      <c r="K5" s="19"/>
      <c r="L5" s="19"/>
      <c r="M5" s="19"/>
      <c r="N5" s="19"/>
      <c r="O5" s="19"/>
      <c r="P5" s="19"/>
      <c r="Q5" s="19"/>
      <c r="R5" s="19"/>
      <c r="S5" s="19"/>
      <c r="T5" s="19"/>
      <c r="U5" s="19"/>
      <c r="V5" s="19"/>
      <c r="W5" s="19"/>
      <c r="X5" s="19"/>
      <c r="Y5" s="19"/>
      <c r="Z5" s="19"/>
      <c r="AA5" s="19"/>
    </row>
    <row r="6" spans="1:27" ht="18">
      <c r="A6" s="19"/>
      <c r="B6" s="19" t="s">
        <v>70</v>
      </c>
      <c r="C6" s="523" t="s">
        <v>675</v>
      </c>
      <c r="D6" s="524"/>
      <c r="E6" s="524"/>
      <c r="F6" s="524"/>
      <c r="G6" s="524"/>
      <c r="H6" s="524"/>
      <c r="I6" s="324" t="s">
        <v>676</v>
      </c>
      <c r="J6" s="19"/>
      <c r="K6" s="19"/>
      <c r="L6" s="19"/>
      <c r="M6" s="19"/>
      <c r="N6" s="19"/>
      <c r="O6" s="19"/>
      <c r="P6" s="19"/>
      <c r="Q6" s="19"/>
      <c r="R6" s="19"/>
      <c r="S6" s="19"/>
      <c r="T6" s="19"/>
      <c r="U6" s="19"/>
      <c r="V6" s="19"/>
      <c r="W6" s="19"/>
      <c r="X6" s="19"/>
      <c r="Y6" s="19"/>
      <c r="Z6" s="19"/>
      <c r="AA6" s="19"/>
    </row>
    <row r="7" spans="1:27" ht="39.75" customHeight="1">
      <c r="A7" s="19"/>
      <c r="B7" s="19"/>
      <c r="C7" s="524"/>
      <c r="D7" s="524"/>
      <c r="E7" s="524"/>
      <c r="F7" s="524"/>
      <c r="G7" s="524"/>
      <c r="H7" s="524"/>
      <c r="I7" s="21"/>
      <c r="J7" s="133"/>
      <c r="K7" s="19"/>
      <c r="L7" s="134"/>
      <c r="M7" s="19"/>
      <c r="N7" s="131" t="s">
        <v>215</v>
      </c>
      <c r="O7" s="131"/>
      <c r="P7" s="526" t="s">
        <v>669</v>
      </c>
      <c r="Q7" s="526"/>
      <c r="R7" s="526"/>
      <c r="S7" s="526"/>
      <c r="T7" s="526"/>
      <c r="U7" s="526"/>
      <c r="V7" s="526"/>
      <c r="W7" s="526"/>
      <c r="X7" s="526"/>
      <c r="Y7" s="526"/>
      <c r="Z7" s="19"/>
      <c r="AA7" s="19"/>
    </row>
    <row r="8" spans="1:27" ht="24" customHeight="1">
      <c r="A8" s="19"/>
      <c r="B8" s="19"/>
      <c r="C8" s="525"/>
      <c r="D8" s="525"/>
      <c r="E8" s="525"/>
      <c r="F8" s="525"/>
      <c r="G8" s="525"/>
      <c r="H8" s="525"/>
      <c r="I8" s="21"/>
      <c r="J8" s="19"/>
      <c r="K8" s="19"/>
      <c r="L8" s="19"/>
      <c r="M8" s="19"/>
      <c r="N8" s="19"/>
      <c r="O8" s="19"/>
      <c r="P8" s="19"/>
      <c r="Q8" s="19"/>
      <c r="R8" s="19"/>
      <c r="S8" s="19"/>
      <c r="T8" s="19"/>
      <c r="U8" s="19"/>
      <c r="V8" s="19"/>
      <c r="W8" s="19"/>
      <c r="X8" s="19"/>
      <c r="Y8" s="19"/>
      <c r="Z8" s="19"/>
      <c r="AA8" s="19"/>
    </row>
    <row r="9" spans="1:27" ht="9" customHeight="1">
      <c r="A9" s="19"/>
      <c r="B9" s="19"/>
      <c r="C9" s="19"/>
      <c r="D9" s="19"/>
      <c r="E9" s="19"/>
      <c r="F9" s="19"/>
      <c r="G9" s="19"/>
      <c r="H9" s="19"/>
      <c r="I9" s="19"/>
      <c r="J9" s="19"/>
      <c r="K9" s="19"/>
      <c r="L9" s="19"/>
      <c r="M9" s="19"/>
      <c r="N9" s="19"/>
      <c r="O9" s="19"/>
      <c r="P9" s="19"/>
      <c r="Q9" s="19"/>
      <c r="R9" s="19"/>
      <c r="S9" s="19"/>
      <c r="T9" s="19"/>
      <c r="U9" s="19"/>
      <c r="V9" s="19"/>
      <c r="W9" s="19"/>
      <c r="X9" s="19"/>
      <c r="Y9" s="19"/>
      <c r="Z9" s="19"/>
      <c r="AA9" s="19"/>
    </row>
    <row r="10" spans="1:27" ht="40.5" customHeight="1">
      <c r="A10" s="19"/>
      <c r="B10" s="135" t="s">
        <v>216</v>
      </c>
      <c r="C10" s="519" t="s">
        <v>669</v>
      </c>
      <c r="D10" s="519"/>
      <c r="E10" s="519"/>
      <c r="F10" s="519"/>
      <c r="G10" s="19"/>
      <c r="H10" s="519" t="s">
        <v>669</v>
      </c>
      <c r="I10" s="519"/>
      <c r="J10" s="519"/>
      <c r="K10" s="519"/>
      <c r="L10" s="519"/>
      <c r="M10" s="19"/>
      <c r="N10" s="519" t="s">
        <v>669</v>
      </c>
      <c r="O10" s="519"/>
      <c r="P10" s="519"/>
      <c r="Q10" s="131"/>
      <c r="R10" s="56"/>
      <c r="S10" s="56"/>
      <c r="T10" s="512" t="s">
        <v>217</v>
      </c>
      <c r="U10" s="512"/>
      <c r="V10" s="136" t="s">
        <v>218</v>
      </c>
      <c r="W10" s="137" t="s">
        <v>669</v>
      </c>
      <c r="X10" s="136" t="s">
        <v>219</v>
      </c>
      <c r="Y10" s="137" t="s">
        <v>669</v>
      </c>
      <c r="Z10" s="19"/>
      <c r="AA10" s="19"/>
    </row>
    <row r="11" spans="1:27" ht="12.75">
      <c r="A11" s="19"/>
      <c r="B11" s="138"/>
      <c r="C11" s="138"/>
      <c r="D11" s="139" t="s">
        <v>220</v>
      </c>
      <c r="E11" s="139"/>
      <c r="F11" s="139"/>
      <c r="G11" s="139"/>
      <c r="H11" s="139" t="s">
        <v>221</v>
      </c>
      <c r="I11" s="139"/>
      <c r="J11" s="139"/>
      <c r="K11" s="139"/>
      <c r="L11" s="139"/>
      <c r="M11" s="139"/>
      <c r="N11" s="139" t="s">
        <v>190</v>
      </c>
      <c r="O11" s="19"/>
      <c r="P11" s="19"/>
      <c r="Q11" s="19"/>
      <c r="R11" s="19"/>
      <c r="S11" s="19"/>
      <c r="T11" s="19"/>
      <c r="U11" s="19"/>
      <c r="V11" s="19"/>
      <c r="W11" s="19"/>
      <c r="X11" s="19"/>
      <c r="Y11" s="19"/>
      <c r="Z11" s="19"/>
      <c r="AA11" s="19"/>
    </row>
    <row r="12" spans="1:27" ht="8.25" customHeight="1">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row>
    <row r="13" spans="1:27" ht="35.25" customHeight="1">
      <c r="A13" s="19"/>
      <c r="B13" s="19" t="s">
        <v>222</v>
      </c>
      <c r="C13" s="140"/>
      <c r="D13" s="141" t="s">
        <v>669</v>
      </c>
      <c r="E13" s="19"/>
      <c r="F13" s="514" t="s">
        <v>669</v>
      </c>
      <c r="G13" s="514"/>
      <c r="H13" s="514"/>
      <c r="I13" s="19"/>
      <c r="J13" s="514" t="s">
        <v>669</v>
      </c>
      <c r="K13" s="514"/>
      <c r="L13" s="514"/>
      <c r="M13" s="514"/>
      <c r="N13" s="514"/>
      <c r="O13" s="514"/>
      <c r="P13" s="142"/>
      <c r="Q13" s="515"/>
      <c r="R13" s="515"/>
      <c r="S13" s="515"/>
      <c r="T13" s="515"/>
      <c r="U13" s="515"/>
      <c r="V13" s="515"/>
      <c r="W13" s="515"/>
      <c r="X13" s="515"/>
      <c r="Y13" s="515"/>
      <c r="Z13" s="19"/>
      <c r="AA13" s="19"/>
    </row>
    <row r="14" spans="1:27" ht="12.75">
      <c r="A14" s="19"/>
      <c r="B14" s="19"/>
      <c r="C14" s="19"/>
      <c r="D14" s="139" t="s">
        <v>223</v>
      </c>
      <c r="E14" s="139"/>
      <c r="F14" s="139" t="s">
        <v>224</v>
      </c>
      <c r="G14" s="139"/>
      <c r="H14" s="139"/>
      <c r="I14" s="139"/>
      <c r="J14" s="139" t="s">
        <v>78</v>
      </c>
      <c r="K14" s="139"/>
      <c r="L14" s="143"/>
      <c r="M14" s="144"/>
      <c r="N14" s="144"/>
      <c r="O14" s="144"/>
      <c r="P14" s="144"/>
      <c r="Q14" s="139" t="s">
        <v>225</v>
      </c>
      <c r="R14" s="144"/>
      <c r="S14" s="144"/>
      <c r="T14" s="19"/>
      <c r="U14" s="19"/>
      <c r="V14" s="19"/>
      <c r="W14" s="19"/>
      <c r="X14" s="19"/>
      <c r="Y14" s="19"/>
      <c r="Z14" s="19"/>
      <c r="AA14" s="19"/>
    </row>
    <row r="15" spans="1:27" ht="6.75" customHeight="1">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row>
    <row r="16" spans="1:27" ht="35.25" customHeight="1">
      <c r="A16" s="19"/>
      <c r="B16" s="19" t="s">
        <v>226</v>
      </c>
      <c r="C16" s="140"/>
      <c r="D16" s="141" t="s">
        <v>669</v>
      </c>
      <c r="E16" s="19"/>
      <c r="F16" s="514" t="s">
        <v>669</v>
      </c>
      <c r="G16" s="514"/>
      <c r="H16" s="514"/>
      <c r="I16" s="19"/>
      <c r="J16" s="514" t="s">
        <v>669</v>
      </c>
      <c r="K16" s="514"/>
      <c r="L16" s="514"/>
      <c r="M16" s="514"/>
      <c r="N16" s="514"/>
      <c r="O16" s="514"/>
      <c r="P16" s="142"/>
      <c r="Q16" s="515"/>
      <c r="R16" s="515"/>
      <c r="S16" s="515"/>
      <c r="T16" s="515"/>
      <c r="U16" s="515"/>
      <c r="V16" s="515"/>
      <c r="W16" s="515"/>
      <c r="X16" s="515"/>
      <c r="Y16" s="515"/>
      <c r="Z16" s="19"/>
      <c r="AA16" s="19"/>
    </row>
    <row r="17" spans="1:27" ht="12.75">
      <c r="A17" s="19"/>
      <c r="B17" s="19"/>
      <c r="C17" s="19"/>
      <c r="D17" s="139" t="s">
        <v>223</v>
      </c>
      <c r="E17" s="139"/>
      <c r="F17" s="139" t="s">
        <v>224</v>
      </c>
      <c r="G17" s="139"/>
      <c r="H17" s="139"/>
      <c r="I17" s="139"/>
      <c r="J17" s="139" t="s">
        <v>78</v>
      </c>
      <c r="K17" s="139"/>
      <c r="L17" s="143"/>
      <c r="M17" s="144"/>
      <c r="N17" s="144"/>
      <c r="O17" s="144"/>
      <c r="P17" s="144"/>
      <c r="Q17" s="139" t="s">
        <v>227</v>
      </c>
      <c r="R17" s="144"/>
      <c r="S17" s="144"/>
      <c r="T17" s="19"/>
      <c r="U17" s="19"/>
      <c r="V17" s="19"/>
      <c r="W17" s="19"/>
      <c r="X17" s="19"/>
      <c r="Y17" s="19"/>
      <c r="Z17" s="19"/>
      <c r="AA17" s="19"/>
    </row>
    <row r="18" spans="1:27" ht="9.75" customHeight="1">
      <c r="A18" s="19"/>
      <c r="B18" s="19"/>
      <c r="C18" s="19"/>
      <c r="D18" s="139"/>
      <c r="E18" s="139"/>
      <c r="F18" s="139"/>
      <c r="G18" s="139"/>
      <c r="H18" s="139"/>
      <c r="I18" s="139"/>
      <c r="J18" s="139"/>
      <c r="K18" s="139"/>
      <c r="L18" s="143"/>
      <c r="M18" s="144"/>
      <c r="N18" s="144"/>
      <c r="O18" s="144"/>
      <c r="P18" s="144"/>
      <c r="Q18" s="144"/>
      <c r="R18" s="144"/>
      <c r="S18" s="144"/>
      <c r="T18" s="19"/>
      <c r="U18" s="19"/>
      <c r="V18" s="19"/>
      <c r="W18" s="19"/>
      <c r="X18" s="19"/>
      <c r="Y18" s="19"/>
      <c r="Z18" s="19"/>
      <c r="AA18" s="19"/>
    </row>
    <row r="19" spans="1:27" ht="35.25" customHeight="1">
      <c r="A19" s="19"/>
      <c r="B19" s="145" t="s">
        <v>228</v>
      </c>
      <c r="C19" s="140"/>
      <c r="D19" s="516"/>
      <c r="E19" s="516"/>
      <c r="F19" s="516"/>
      <c r="G19" s="516"/>
      <c r="H19" s="516"/>
      <c r="I19" s="516"/>
      <c r="J19" s="516"/>
      <c r="K19" s="516"/>
      <c r="L19" s="516"/>
      <c r="M19" s="144"/>
      <c r="N19" s="144"/>
      <c r="O19" s="517"/>
      <c r="P19" s="517"/>
      <c r="Q19" s="517"/>
      <c r="R19" s="517"/>
      <c r="S19" s="517"/>
      <c r="T19" s="517"/>
      <c r="U19" s="517"/>
      <c r="V19" s="517"/>
      <c r="W19" s="517"/>
      <c r="X19" s="517"/>
      <c r="Y19" s="517"/>
      <c r="Z19" s="19"/>
      <c r="AA19" s="19"/>
    </row>
    <row r="20" spans="1:27" ht="12.75">
      <c r="A20" s="19"/>
      <c r="B20" s="146" t="s">
        <v>229</v>
      </c>
      <c r="C20" s="19"/>
      <c r="D20" s="139"/>
      <c r="E20" s="139"/>
      <c r="F20" s="139"/>
      <c r="G20" s="139"/>
      <c r="H20" s="139"/>
      <c r="I20" s="139"/>
      <c r="J20" s="139"/>
      <c r="K20" s="139"/>
      <c r="L20" s="143"/>
      <c r="M20" s="144"/>
      <c r="N20" s="144"/>
      <c r="O20" s="518" t="s">
        <v>230</v>
      </c>
      <c r="P20" s="518"/>
      <c r="Q20" s="518"/>
      <c r="R20" s="518"/>
      <c r="S20" s="518"/>
      <c r="T20" s="19"/>
      <c r="U20" s="19"/>
      <c r="V20" s="19"/>
      <c r="W20" s="19"/>
      <c r="X20" s="19"/>
      <c r="Y20" s="19"/>
      <c r="Z20" s="19"/>
      <c r="AA20" s="19"/>
    </row>
    <row r="21" spans="1:27" ht="12.75">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row>
    <row r="22" spans="1:27" ht="33" customHeight="1">
      <c r="A22" s="19"/>
      <c r="B22" s="135" t="s">
        <v>231</v>
      </c>
      <c r="C22" s="19"/>
      <c r="D22" s="136" t="s">
        <v>232</v>
      </c>
      <c r="E22" s="147"/>
      <c r="F22" s="136" t="s">
        <v>233</v>
      </c>
      <c r="G22" s="148"/>
      <c r="H22" s="136" t="s">
        <v>234</v>
      </c>
      <c r="I22" s="19"/>
      <c r="J22" s="508"/>
      <c r="K22" s="508"/>
      <c r="L22" s="508"/>
      <c r="M22" s="19"/>
      <c r="N22" s="19"/>
      <c r="O22" s="19"/>
      <c r="P22" s="19"/>
      <c r="Q22" s="19"/>
      <c r="R22" s="19"/>
      <c r="S22" s="19"/>
      <c r="T22" s="19"/>
      <c r="U22" s="19"/>
      <c r="V22" s="19"/>
      <c r="W22" s="19"/>
      <c r="X22" s="19"/>
      <c r="Y22" s="19"/>
      <c r="Z22" s="19"/>
      <c r="AA22" s="19"/>
    </row>
    <row r="23" spans="1:27" ht="12.75">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row>
    <row r="24" spans="1:27" ht="36" customHeight="1">
      <c r="A24" s="131"/>
      <c r="B24" s="149" t="s">
        <v>235</v>
      </c>
      <c r="C24" s="131"/>
      <c r="D24" s="150" t="s">
        <v>236</v>
      </c>
      <c r="E24" s="151"/>
      <c r="F24" s="150" t="s">
        <v>237</v>
      </c>
      <c r="G24" s="151"/>
      <c r="H24" s="150" t="s">
        <v>238</v>
      </c>
      <c r="I24" s="151"/>
      <c r="J24" s="150" t="s">
        <v>239</v>
      </c>
      <c r="K24" s="508"/>
      <c r="L24" s="508"/>
      <c r="M24" s="508"/>
      <c r="N24" s="508"/>
      <c r="O24" s="509" t="s">
        <v>240</v>
      </c>
      <c r="P24" s="509"/>
      <c r="Q24" s="509"/>
      <c r="R24" s="508"/>
      <c r="S24" s="508"/>
      <c r="T24" s="508"/>
      <c r="U24" s="508"/>
      <c r="V24" s="508"/>
      <c r="W24" s="508"/>
      <c r="X24" s="508"/>
      <c r="Y24" s="508"/>
      <c r="Z24" s="19"/>
      <c r="AA24" s="19"/>
    </row>
    <row r="25" spans="1:27" ht="12.75">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row>
    <row r="26" spans="1:27" ht="30" customHeight="1">
      <c r="A26" s="19"/>
      <c r="B26" s="152" t="s">
        <v>241</v>
      </c>
      <c r="C26" s="19"/>
      <c r="D26" s="153" t="s">
        <v>242</v>
      </c>
      <c r="E26" s="19"/>
      <c r="F26" s="510">
        <v>25000</v>
      </c>
      <c r="G26" s="511"/>
      <c r="H26" s="136" t="s">
        <v>243</v>
      </c>
      <c r="I26" s="19"/>
      <c r="J26" s="510">
        <v>60</v>
      </c>
      <c r="K26" s="511"/>
      <c r="L26" s="136"/>
      <c r="M26" s="19"/>
      <c r="N26" s="154"/>
      <c r="O26" s="512"/>
      <c r="P26" s="512"/>
      <c r="Q26" s="512"/>
      <c r="R26" s="19"/>
      <c r="S26" s="513"/>
      <c r="T26" s="513"/>
      <c r="U26" s="513"/>
      <c r="V26" s="513"/>
      <c r="W26" s="513"/>
      <c r="X26" s="19"/>
      <c r="Y26" s="19"/>
      <c r="Z26" s="19"/>
      <c r="AA26" s="19"/>
    </row>
    <row r="27" spans="1:27" ht="12" customHeight="1">
      <c r="A27" s="19"/>
      <c r="B27" s="147"/>
      <c r="C27" s="19"/>
      <c r="D27" s="153"/>
      <c r="E27" s="19"/>
      <c r="F27" s="155"/>
      <c r="G27" s="155"/>
      <c r="H27" s="136"/>
      <c r="I27" s="19"/>
      <c r="J27" s="155"/>
      <c r="K27" s="155"/>
      <c r="L27" s="136"/>
      <c r="M27" s="19"/>
      <c r="N27" s="154"/>
      <c r="O27" s="136"/>
      <c r="P27" s="136"/>
      <c r="Q27" s="136"/>
      <c r="R27" s="19"/>
      <c r="S27" s="154"/>
      <c r="T27" s="154"/>
      <c r="U27" s="154"/>
      <c r="V27" s="154"/>
      <c r="W27" s="154"/>
      <c r="X27" s="19"/>
      <c r="Y27" s="19"/>
      <c r="Z27" s="19"/>
      <c r="AA27" s="19"/>
    </row>
    <row r="28" spans="1:27" ht="37.5" customHeight="1">
      <c r="A28" s="19"/>
      <c r="B28" s="152" t="s">
        <v>244</v>
      </c>
      <c r="C28" s="19"/>
      <c r="D28" s="156"/>
      <c r="E28" s="156"/>
      <c r="F28" s="156"/>
      <c r="G28" s="156"/>
      <c r="H28" s="156"/>
      <c r="I28" s="157"/>
      <c r="J28" s="158" t="s">
        <v>669</v>
      </c>
      <c r="K28" s="158"/>
      <c r="L28" s="158"/>
      <c r="M28" s="19"/>
      <c r="N28" s="159"/>
      <c r="O28" s="136"/>
      <c r="P28" s="136"/>
      <c r="Q28" s="136"/>
      <c r="R28" s="19"/>
      <c r="S28" s="159"/>
      <c r="T28" s="159"/>
      <c r="U28" s="159"/>
      <c r="V28" s="159"/>
      <c r="W28" s="159"/>
      <c r="X28" s="19"/>
      <c r="Y28" s="19"/>
      <c r="Z28" s="19"/>
      <c r="AA28" s="19"/>
    </row>
    <row r="29" spans="1:27" ht="37.5" customHeight="1">
      <c r="A29" s="19"/>
      <c r="B29" s="182" t="s">
        <v>678</v>
      </c>
      <c r="C29" s="19"/>
      <c r="D29" s="327"/>
      <c r="E29" s="327"/>
      <c r="F29" s="327"/>
      <c r="G29" s="327"/>
      <c r="H29" s="327"/>
      <c r="I29" s="56"/>
      <c r="J29" s="328"/>
      <c r="K29" s="328"/>
      <c r="L29" s="328"/>
      <c r="M29" s="19"/>
      <c r="N29" s="159"/>
      <c r="O29" s="323"/>
      <c r="P29" s="323"/>
      <c r="Q29" s="323"/>
      <c r="R29" s="19"/>
      <c r="S29" s="159"/>
      <c r="T29" s="159"/>
      <c r="U29" s="159"/>
      <c r="V29" s="159"/>
      <c r="W29" s="159"/>
      <c r="X29" s="19"/>
      <c r="Y29" s="19"/>
      <c r="Z29" s="19"/>
      <c r="AA29" s="19"/>
    </row>
    <row r="30" spans="1:27" ht="22.5" customHeight="1">
      <c r="A30" s="19"/>
      <c r="B30" s="329" t="s">
        <v>679</v>
      </c>
      <c r="C30" s="19"/>
      <c r="D30" s="327"/>
      <c r="E30" s="327"/>
      <c r="F30" s="327"/>
      <c r="G30" s="327"/>
      <c r="H30" s="327"/>
      <c r="I30" s="56"/>
      <c r="J30" s="328"/>
      <c r="K30" s="328"/>
      <c r="L30" s="328"/>
      <c r="M30" s="19"/>
      <c r="N30" s="159"/>
      <c r="O30" s="323"/>
      <c r="P30" s="323"/>
      <c r="Q30" s="323"/>
      <c r="R30" s="19"/>
      <c r="S30" s="159"/>
      <c r="T30" s="159"/>
      <c r="U30" s="159"/>
      <c r="V30" s="159"/>
      <c r="W30" s="159"/>
      <c r="X30" s="19"/>
      <c r="Y30" s="19"/>
      <c r="Z30" s="19"/>
      <c r="AA30" s="19"/>
    </row>
    <row r="31" spans="1:27" ht="24" customHeight="1">
      <c r="A31" s="19"/>
      <c r="B31" s="330" t="s">
        <v>680</v>
      </c>
      <c r="C31" s="19"/>
      <c r="D31" s="327"/>
      <c r="E31" s="327"/>
      <c r="F31" s="327"/>
      <c r="G31" s="327"/>
      <c r="H31" s="327"/>
      <c r="I31" s="56"/>
      <c r="J31" s="328"/>
      <c r="K31" s="328"/>
      <c r="L31" s="328"/>
      <c r="M31" s="19"/>
      <c r="N31" s="159"/>
      <c r="O31" s="331"/>
      <c r="P31" s="323"/>
      <c r="Q31" s="323"/>
      <c r="R31" s="19"/>
      <c r="S31" s="159"/>
      <c r="T31" s="159"/>
      <c r="U31" s="159"/>
      <c r="V31" s="159"/>
      <c r="W31" s="159"/>
      <c r="X31" s="19"/>
      <c r="Y31" s="19"/>
      <c r="Z31" s="19"/>
      <c r="AA31" s="19"/>
    </row>
    <row r="32" spans="1:27" ht="12" customHeight="1">
      <c r="A32" s="19"/>
      <c r="B32" s="330"/>
      <c r="C32" s="19"/>
      <c r="D32" s="327"/>
      <c r="E32" s="327"/>
      <c r="F32" s="327"/>
      <c r="G32" s="327"/>
      <c r="H32" s="327"/>
      <c r="I32" s="56"/>
      <c r="J32" s="328"/>
      <c r="K32" s="328"/>
      <c r="L32" s="328"/>
      <c r="M32" s="19"/>
      <c r="N32" s="159"/>
      <c r="O32" s="323"/>
      <c r="P32" s="323"/>
      <c r="Q32" s="323"/>
      <c r="R32" s="19"/>
      <c r="S32" s="159"/>
      <c r="T32" s="159"/>
      <c r="U32" s="159"/>
      <c r="V32" s="159"/>
      <c r="W32" s="159"/>
      <c r="X32" s="19"/>
      <c r="Y32" s="19"/>
      <c r="Z32" s="19"/>
      <c r="AA32" s="19"/>
    </row>
    <row r="33" spans="1:27" ht="26.25" customHeight="1">
      <c r="A33" s="19"/>
      <c r="B33" s="330" t="s">
        <v>681</v>
      </c>
      <c r="C33" s="19"/>
      <c r="D33" s="327"/>
      <c r="E33" s="327"/>
      <c r="F33" s="327"/>
      <c r="G33" s="327"/>
      <c r="H33" s="327"/>
      <c r="I33" s="56"/>
      <c r="J33" s="328"/>
      <c r="K33" s="328"/>
      <c r="L33" s="328"/>
      <c r="M33" s="19"/>
      <c r="N33" s="159"/>
      <c r="O33" s="331"/>
      <c r="P33" s="323"/>
      <c r="Q33" s="323"/>
      <c r="R33" s="19"/>
      <c r="S33" s="159"/>
      <c r="T33" s="159"/>
      <c r="U33" s="159"/>
      <c r="V33" s="159"/>
      <c r="W33" s="159"/>
      <c r="X33" s="19"/>
      <c r="Y33" s="19"/>
      <c r="Z33" s="19"/>
      <c r="AA33" s="19"/>
    </row>
    <row r="34" spans="1:27" ht="8.25" customHeight="1">
      <c r="A34" s="19"/>
      <c r="B34" s="330"/>
      <c r="C34" s="19"/>
      <c r="D34" s="327"/>
      <c r="E34" s="327"/>
      <c r="F34" s="327"/>
      <c r="G34" s="327"/>
      <c r="H34" s="327"/>
      <c r="I34" s="56"/>
      <c r="J34" s="328"/>
      <c r="K34" s="328"/>
      <c r="L34" s="328"/>
      <c r="M34" s="19"/>
      <c r="N34" s="159"/>
      <c r="O34" s="323"/>
      <c r="P34" s="323"/>
      <c r="Q34" s="323"/>
      <c r="R34" s="19"/>
      <c r="S34" s="159"/>
      <c r="T34" s="159"/>
      <c r="U34" s="159"/>
      <c r="V34" s="159"/>
      <c r="W34" s="159"/>
      <c r="X34" s="19"/>
      <c r="Y34" s="19"/>
      <c r="Z34" s="19"/>
      <c r="AA34" s="19"/>
    </row>
    <row r="35" spans="1:27" ht="24" customHeight="1">
      <c r="A35" s="19"/>
      <c r="B35" s="330" t="s">
        <v>682</v>
      </c>
      <c r="C35" s="19"/>
      <c r="D35" s="327"/>
      <c r="E35" s="327"/>
      <c r="F35" s="327"/>
      <c r="G35" s="327"/>
      <c r="H35" s="327"/>
      <c r="I35" s="56"/>
      <c r="J35" s="328"/>
      <c r="K35" s="328"/>
      <c r="L35" s="328"/>
      <c r="M35" s="19"/>
      <c r="N35" s="159"/>
      <c r="O35" s="323"/>
      <c r="P35" s="323"/>
      <c r="Q35" s="323"/>
      <c r="R35" s="19"/>
      <c r="S35" s="159"/>
      <c r="T35" s="159"/>
      <c r="U35" s="159"/>
      <c r="V35" s="159"/>
      <c r="W35" s="332"/>
      <c r="X35" s="19"/>
      <c r="Y35" s="19"/>
      <c r="Z35" s="19"/>
      <c r="AA35" s="19"/>
    </row>
    <row r="36" spans="1:27" ht="11.25" customHeight="1">
      <c r="A36" s="19"/>
      <c r="B36" s="330"/>
      <c r="C36" s="19"/>
      <c r="D36" s="327"/>
      <c r="E36" s="327"/>
      <c r="F36" s="327"/>
      <c r="G36" s="327"/>
      <c r="H36" s="327"/>
      <c r="I36" s="56"/>
      <c r="J36" s="328"/>
      <c r="K36" s="328"/>
      <c r="L36" s="328"/>
      <c r="M36" s="19"/>
      <c r="N36" s="159"/>
      <c r="O36" s="323"/>
      <c r="P36" s="323"/>
      <c r="Q36" s="323"/>
      <c r="R36" s="19"/>
      <c r="S36" s="159"/>
      <c r="T36" s="159"/>
      <c r="U36" s="159"/>
      <c r="V36" s="159"/>
      <c r="W36" s="159"/>
      <c r="X36" s="19"/>
      <c r="Y36" s="19"/>
      <c r="Z36" s="19"/>
      <c r="AA36" s="19"/>
    </row>
    <row r="37" spans="1:27" ht="19.5" customHeight="1">
      <c r="A37" s="19"/>
      <c r="B37" s="330" t="s">
        <v>683</v>
      </c>
      <c r="C37" s="19"/>
      <c r="D37" s="327"/>
      <c r="E37" s="327"/>
      <c r="F37" s="327"/>
      <c r="G37" s="327"/>
      <c r="H37" s="327"/>
      <c r="I37" s="56"/>
      <c r="J37" s="328"/>
      <c r="K37" s="326"/>
      <c r="L37" s="326"/>
      <c r="M37" s="325"/>
      <c r="N37" s="333"/>
      <c r="O37" s="334"/>
      <c r="P37" s="334"/>
      <c r="Q37" s="334"/>
      <c r="R37" s="325"/>
      <c r="S37" s="333"/>
      <c r="T37" s="333"/>
      <c r="U37" s="333"/>
      <c r="V37" s="333"/>
      <c r="W37" s="333"/>
      <c r="X37" s="325"/>
      <c r="Y37" s="19"/>
      <c r="Z37" s="19"/>
      <c r="AA37" s="19"/>
    </row>
    <row r="38" spans="1:27" ht="15" customHeight="1">
      <c r="A38" s="19"/>
      <c r="B38" s="330" t="s">
        <v>684</v>
      </c>
      <c r="C38" s="19"/>
      <c r="D38" s="327"/>
      <c r="E38" s="327"/>
      <c r="F38" s="327"/>
      <c r="G38" s="327"/>
      <c r="H38" s="327"/>
      <c r="I38" s="56"/>
      <c r="J38" s="328"/>
      <c r="K38" s="335"/>
      <c r="L38" s="335"/>
      <c r="M38" s="157"/>
      <c r="N38" s="336"/>
      <c r="O38" s="337"/>
      <c r="P38" s="337"/>
      <c r="Q38" s="337"/>
      <c r="R38" s="157"/>
      <c r="S38" s="336"/>
      <c r="T38" s="336"/>
      <c r="U38" s="336"/>
      <c r="V38" s="336"/>
      <c r="W38" s="336"/>
      <c r="X38" s="157"/>
      <c r="Y38" s="19"/>
      <c r="Z38" s="19"/>
      <c r="AA38" s="19"/>
    </row>
    <row r="39" spans="1:27" ht="9" customHeight="1">
      <c r="A39" s="19"/>
      <c r="B39" s="330"/>
      <c r="C39" s="19"/>
      <c r="D39" s="327"/>
      <c r="E39" s="327"/>
      <c r="F39" s="327"/>
      <c r="G39" s="327"/>
      <c r="H39" s="327"/>
      <c r="I39" s="56"/>
      <c r="J39" s="328"/>
      <c r="K39" s="328"/>
      <c r="L39" s="328"/>
      <c r="M39" s="56"/>
      <c r="N39" s="159"/>
      <c r="O39" s="338"/>
      <c r="P39" s="338"/>
      <c r="Q39" s="338"/>
      <c r="R39" s="56"/>
      <c r="S39" s="159"/>
      <c r="T39" s="159"/>
      <c r="U39" s="159"/>
      <c r="V39" s="159"/>
      <c r="W39" s="159"/>
      <c r="X39" s="56"/>
      <c r="Y39" s="19"/>
      <c r="Z39" s="19"/>
      <c r="AA39" s="19"/>
    </row>
    <row r="40" spans="1:27" ht="20.25" customHeight="1">
      <c r="A40" s="19"/>
      <c r="B40" s="330" t="s">
        <v>685</v>
      </c>
      <c r="C40" s="19"/>
      <c r="D40" s="327"/>
      <c r="E40" s="327"/>
      <c r="F40" s="327"/>
      <c r="G40" s="327"/>
      <c r="H40" s="327"/>
      <c r="I40" s="56"/>
      <c r="J40" s="328"/>
      <c r="K40" s="328"/>
      <c r="L40" s="328"/>
      <c r="M40" s="56"/>
      <c r="N40" s="159"/>
      <c r="O40" s="338"/>
      <c r="P40" s="338"/>
      <c r="Q40" s="338"/>
      <c r="R40" s="56"/>
      <c r="S40" s="159"/>
      <c r="T40" s="159"/>
      <c r="U40" s="159"/>
      <c r="V40" s="159"/>
      <c r="W40" s="159"/>
      <c r="X40" s="56"/>
      <c r="Y40" s="19"/>
      <c r="Z40" s="19"/>
      <c r="AA40" s="19"/>
    </row>
    <row r="41" spans="1:27" ht="22.5" customHeight="1">
      <c r="A41" s="19"/>
      <c r="B41" s="330" t="s">
        <v>686</v>
      </c>
      <c r="C41" s="19"/>
      <c r="D41" s="327"/>
      <c r="E41" s="327"/>
      <c r="F41" s="327"/>
      <c r="G41" s="339"/>
      <c r="H41" s="327"/>
      <c r="I41" s="56"/>
      <c r="J41" s="328"/>
      <c r="K41" s="328"/>
      <c r="L41" s="328"/>
      <c r="M41" s="56"/>
      <c r="N41" s="159"/>
      <c r="O41" s="338"/>
      <c r="P41" s="338"/>
      <c r="Q41" s="338"/>
      <c r="R41" s="56"/>
      <c r="S41" s="159"/>
      <c r="T41" s="159"/>
      <c r="U41" s="159"/>
      <c r="V41" s="159"/>
      <c r="W41" s="159"/>
      <c r="X41" s="56"/>
      <c r="Y41" s="19"/>
      <c r="Z41" s="19"/>
      <c r="AA41" s="19"/>
    </row>
    <row r="42" spans="1:27" ht="9" customHeight="1">
      <c r="A42" s="19"/>
      <c r="B42" s="330"/>
      <c r="C42" s="19"/>
      <c r="D42" s="327"/>
      <c r="E42" s="327"/>
      <c r="F42" s="327"/>
      <c r="G42" s="327"/>
      <c r="H42" s="327"/>
      <c r="I42" s="56"/>
      <c r="J42" s="328"/>
      <c r="K42" s="328"/>
      <c r="L42" s="328"/>
      <c r="M42" s="56"/>
      <c r="N42" s="159"/>
      <c r="O42" s="338"/>
      <c r="P42" s="338"/>
      <c r="Q42" s="338"/>
      <c r="R42" s="56"/>
      <c r="S42" s="159"/>
      <c r="T42" s="159"/>
      <c r="U42" s="159"/>
      <c r="V42" s="159"/>
      <c r="W42" s="159"/>
      <c r="X42" s="56"/>
      <c r="Y42" s="19"/>
      <c r="Z42" s="19"/>
      <c r="AA42" s="19"/>
    </row>
    <row r="43" spans="1:27" ht="20.25" customHeight="1">
      <c r="A43" s="19"/>
      <c r="B43" s="330" t="s">
        <v>687</v>
      </c>
      <c r="C43" s="19"/>
      <c r="D43" s="327"/>
      <c r="E43" s="327"/>
      <c r="F43" s="327"/>
      <c r="G43" s="339"/>
      <c r="H43" s="327"/>
      <c r="I43" s="56"/>
      <c r="J43" s="328"/>
      <c r="K43" s="328"/>
      <c r="L43" s="328"/>
      <c r="M43" s="56"/>
      <c r="N43" s="159"/>
      <c r="O43" s="338"/>
      <c r="P43" s="338"/>
      <c r="Q43" s="338"/>
      <c r="R43" s="56"/>
      <c r="S43" s="159"/>
      <c r="T43" s="159"/>
      <c r="U43" s="159"/>
      <c r="V43" s="159"/>
      <c r="W43" s="159"/>
      <c r="X43" s="56"/>
      <c r="Y43" s="19"/>
      <c r="Z43" s="19"/>
      <c r="AA43" s="19"/>
    </row>
    <row r="44" spans="1:27" ht="12.75">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row>
    <row r="45" spans="1:27" ht="24" customHeight="1">
      <c r="A45" s="19"/>
      <c r="B45" s="496" t="s">
        <v>245</v>
      </c>
      <c r="C45" s="497"/>
      <c r="D45" s="497"/>
      <c r="E45" s="497"/>
      <c r="F45" s="497"/>
      <c r="G45" s="497"/>
      <c r="H45" s="497"/>
      <c r="I45" s="497"/>
      <c r="J45" s="497"/>
      <c r="K45" s="497"/>
      <c r="L45" s="497"/>
      <c r="M45" s="497"/>
      <c r="N45" s="498"/>
      <c r="O45" s="499" t="s">
        <v>246</v>
      </c>
      <c r="P45" s="500"/>
      <c r="Q45" s="500"/>
      <c r="R45" s="501"/>
      <c r="S45" s="160"/>
      <c r="T45" s="502" t="s">
        <v>247</v>
      </c>
      <c r="U45" s="503"/>
      <c r="V45" s="503"/>
      <c r="W45" s="503"/>
      <c r="X45" s="503"/>
      <c r="Y45" s="503"/>
      <c r="Z45" s="504"/>
      <c r="AA45" s="19"/>
    </row>
    <row r="46" spans="1:27" ht="16.5" customHeight="1">
      <c r="A46" s="19"/>
      <c r="B46" s="161" t="s">
        <v>106</v>
      </c>
      <c r="C46" s="162"/>
      <c r="D46" s="162"/>
      <c r="E46" s="162"/>
      <c r="F46" s="162"/>
      <c r="G46" s="162"/>
      <c r="H46" s="162"/>
      <c r="I46" s="162"/>
      <c r="J46" s="162"/>
      <c r="K46" s="162"/>
      <c r="L46" s="162"/>
      <c r="M46" s="162"/>
      <c r="N46" s="163"/>
      <c r="O46" s="505">
        <v>60000</v>
      </c>
      <c r="P46" s="506"/>
      <c r="Q46" s="506"/>
      <c r="R46" s="507"/>
      <c r="S46" s="164"/>
      <c r="T46" s="482" t="s">
        <v>5</v>
      </c>
      <c r="U46" s="483"/>
      <c r="V46" s="483"/>
      <c r="W46" s="483"/>
      <c r="X46" s="483"/>
      <c r="Y46" s="483"/>
      <c r="Z46" s="484"/>
      <c r="AA46" s="19"/>
    </row>
    <row r="47" spans="1:27" ht="17.25" customHeight="1">
      <c r="A47" s="19"/>
      <c r="B47" s="485" t="s">
        <v>248</v>
      </c>
      <c r="C47" s="486"/>
      <c r="D47" s="486"/>
      <c r="E47" s="486"/>
      <c r="F47" s="486"/>
      <c r="G47" s="486"/>
      <c r="H47" s="486"/>
      <c r="I47" s="486"/>
      <c r="J47" s="486"/>
      <c r="K47" s="486"/>
      <c r="L47" s="486"/>
      <c r="M47" s="486"/>
      <c r="N47" s="487"/>
      <c r="O47" s="479">
        <v>60000</v>
      </c>
      <c r="P47" s="480"/>
      <c r="Q47" s="480"/>
      <c r="R47" s="481"/>
      <c r="S47" s="164"/>
      <c r="T47" s="482" t="s">
        <v>249</v>
      </c>
      <c r="U47" s="483"/>
      <c r="V47" s="483"/>
      <c r="W47" s="483"/>
      <c r="X47" s="483"/>
      <c r="Y47" s="483"/>
      <c r="Z47" s="484"/>
      <c r="AA47" s="19"/>
    </row>
    <row r="48" spans="1:27" ht="18" customHeight="1">
      <c r="A48" s="19"/>
      <c r="B48" s="485" t="s">
        <v>250</v>
      </c>
      <c r="C48" s="486"/>
      <c r="D48" s="486"/>
      <c r="E48" s="486"/>
      <c r="F48" s="486"/>
      <c r="G48" s="486"/>
      <c r="H48" s="486"/>
      <c r="I48" s="486"/>
      <c r="J48" s="486"/>
      <c r="K48" s="486"/>
      <c r="L48" s="486"/>
      <c r="M48" s="486"/>
      <c r="N48" s="487"/>
      <c r="O48" s="479">
        <v>60000</v>
      </c>
      <c r="P48" s="480"/>
      <c r="Q48" s="480"/>
      <c r="R48" s="481"/>
      <c r="S48" s="164"/>
      <c r="T48" s="482" t="s">
        <v>249</v>
      </c>
      <c r="U48" s="483"/>
      <c r="V48" s="483"/>
      <c r="W48" s="483"/>
      <c r="X48" s="483"/>
      <c r="Y48" s="483"/>
      <c r="Z48" s="484"/>
      <c r="AA48" s="19"/>
    </row>
    <row r="49" spans="1:27" ht="19.5" customHeight="1">
      <c r="A49" s="19"/>
      <c r="B49" s="493" t="s">
        <v>251</v>
      </c>
      <c r="C49" s="494"/>
      <c r="D49" s="494"/>
      <c r="E49" s="494"/>
      <c r="F49" s="494"/>
      <c r="G49" s="494"/>
      <c r="H49" s="494"/>
      <c r="I49" s="494"/>
      <c r="J49" s="494"/>
      <c r="K49" s="494"/>
      <c r="L49" s="494"/>
      <c r="M49" s="494"/>
      <c r="N49" s="495"/>
      <c r="O49" s="479">
        <v>425.00000000000006</v>
      </c>
      <c r="P49" s="480"/>
      <c r="Q49" s="480"/>
      <c r="R49" s="481"/>
      <c r="S49" s="164"/>
      <c r="T49" s="482" t="s">
        <v>249</v>
      </c>
      <c r="U49" s="483"/>
      <c r="V49" s="483"/>
      <c r="W49" s="483"/>
      <c r="X49" s="483"/>
      <c r="Y49" s="483"/>
      <c r="Z49" s="484"/>
      <c r="AA49" s="19"/>
    </row>
    <row r="50" spans="1:27" ht="17.25" customHeight="1">
      <c r="A50" s="19"/>
      <c r="B50" s="165" t="s">
        <v>252</v>
      </c>
      <c r="C50" s="166"/>
      <c r="D50" s="166"/>
      <c r="E50" s="166"/>
      <c r="F50" s="166"/>
      <c r="G50" s="166"/>
      <c r="H50" s="166"/>
      <c r="I50" s="166"/>
      <c r="J50" s="166"/>
      <c r="K50" s="166"/>
      <c r="L50" s="166"/>
      <c r="M50" s="166"/>
      <c r="N50" s="167"/>
      <c r="O50" s="479">
        <v>100</v>
      </c>
      <c r="P50" s="480"/>
      <c r="Q50" s="480"/>
      <c r="R50" s="481"/>
      <c r="S50" s="164"/>
      <c r="T50" s="482" t="s">
        <v>249</v>
      </c>
      <c r="U50" s="483"/>
      <c r="V50" s="483"/>
      <c r="W50" s="483"/>
      <c r="X50" s="483"/>
      <c r="Y50" s="483"/>
      <c r="Z50" s="484"/>
      <c r="AA50" s="19"/>
    </row>
    <row r="51" spans="1:27" ht="16.5" customHeight="1">
      <c r="A51" s="19"/>
      <c r="B51" s="165" t="s">
        <v>253</v>
      </c>
      <c r="C51" s="166"/>
      <c r="D51" s="166"/>
      <c r="E51" s="166"/>
      <c r="F51" s="166"/>
      <c r="G51" s="166"/>
      <c r="H51" s="166"/>
      <c r="I51" s="166"/>
      <c r="J51" s="166"/>
      <c r="K51" s="166"/>
      <c r="L51" s="166"/>
      <c r="M51" s="166"/>
      <c r="N51" s="167"/>
      <c r="O51" s="479">
        <v>100</v>
      </c>
      <c r="P51" s="480"/>
      <c r="Q51" s="480"/>
      <c r="R51" s="481"/>
      <c r="S51" s="164"/>
      <c r="T51" s="482" t="s">
        <v>5</v>
      </c>
      <c r="U51" s="483"/>
      <c r="V51" s="483"/>
      <c r="W51" s="483"/>
      <c r="X51" s="483"/>
      <c r="Y51" s="483"/>
      <c r="Z51" s="484"/>
      <c r="AA51" s="19"/>
    </row>
    <row r="52" spans="1:27" ht="17.25" customHeight="1">
      <c r="A52" s="19"/>
      <c r="B52" s="165" t="s">
        <v>255</v>
      </c>
      <c r="C52" s="166"/>
      <c r="D52" s="166"/>
      <c r="E52" s="166"/>
      <c r="F52" s="166"/>
      <c r="G52" s="166"/>
      <c r="H52" s="166"/>
      <c r="I52" s="166"/>
      <c r="J52" s="166"/>
      <c r="K52" s="166"/>
      <c r="L52" s="166"/>
      <c r="M52" s="166"/>
      <c r="N52" s="167"/>
      <c r="O52" s="479">
        <v>9000</v>
      </c>
      <c r="P52" s="480"/>
      <c r="Q52" s="480"/>
      <c r="R52" s="481"/>
      <c r="S52" s="164"/>
      <c r="T52" s="482" t="s">
        <v>5</v>
      </c>
      <c r="U52" s="483"/>
      <c r="V52" s="483"/>
      <c r="W52" s="483"/>
      <c r="X52" s="483"/>
      <c r="Y52" s="483"/>
      <c r="Z52" s="484"/>
      <c r="AA52" s="19"/>
    </row>
    <row r="53" spans="1:27" ht="16.5" customHeight="1">
      <c r="A53" s="19"/>
      <c r="B53" s="165" t="s">
        <v>256</v>
      </c>
      <c r="C53" s="166"/>
      <c r="D53" s="166"/>
      <c r="E53" s="166"/>
      <c r="F53" s="166"/>
      <c r="G53" s="166"/>
      <c r="H53" s="166"/>
      <c r="I53" s="166"/>
      <c r="J53" s="166"/>
      <c r="K53" s="166"/>
      <c r="L53" s="166"/>
      <c r="M53" s="166"/>
      <c r="N53" s="167"/>
      <c r="O53" s="479">
        <v>15000</v>
      </c>
      <c r="P53" s="480"/>
      <c r="Q53" s="480"/>
      <c r="R53" s="481"/>
      <c r="S53" s="164"/>
      <c r="T53" s="482" t="s">
        <v>5</v>
      </c>
      <c r="U53" s="483"/>
      <c r="V53" s="483"/>
      <c r="W53" s="483"/>
      <c r="X53" s="483"/>
      <c r="Y53" s="483"/>
      <c r="Z53" s="484"/>
      <c r="AA53" s="19"/>
    </row>
    <row r="54" spans="1:27" ht="18.75" customHeight="1">
      <c r="A54" s="19"/>
      <c r="B54" s="485" t="s">
        <v>257</v>
      </c>
      <c r="C54" s="486"/>
      <c r="D54" s="486"/>
      <c r="E54" s="486"/>
      <c r="F54" s="486"/>
      <c r="G54" s="486"/>
      <c r="H54" s="486"/>
      <c r="I54" s="486"/>
      <c r="J54" s="486"/>
      <c r="K54" s="486"/>
      <c r="L54" s="486"/>
      <c r="M54" s="486"/>
      <c r="N54" s="487"/>
      <c r="O54" s="479">
        <v>15000</v>
      </c>
      <c r="P54" s="480"/>
      <c r="Q54" s="480"/>
      <c r="R54" s="481"/>
      <c r="S54" s="164"/>
      <c r="T54" s="482" t="s">
        <v>249</v>
      </c>
      <c r="U54" s="483"/>
      <c r="V54" s="483"/>
      <c r="W54" s="483"/>
      <c r="X54" s="483"/>
      <c r="Y54" s="483"/>
      <c r="Z54" s="484"/>
      <c r="AA54" s="19"/>
    </row>
    <row r="55" spans="1:27" ht="30.75" customHeight="1">
      <c r="A55" s="19"/>
      <c r="B55" s="488" t="s">
        <v>258</v>
      </c>
      <c r="C55" s="489"/>
      <c r="D55" s="489"/>
      <c r="E55" s="489"/>
      <c r="F55" s="489"/>
      <c r="G55" s="489"/>
      <c r="H55" s="489"/>
      <c r="I55" s="489"/>
      <c r="J55" s="489"/>
      <c r="K55" s="489"/>
      <c r="L55" s="489"/>
      <c r="M55" s="489"/>
      <c r="N55" s="490"/>
      <c r="O55" s="479">
        <v>224.99999999999997</v>
      </c>
      <c r="P55" s="480"/>
      <c r="Q55" s="480"/>
      <c r="R55" s="481"/>
      <c r="S55" s="164"/>
      <c r="T55" s="482" t="s">
        <v>249</v>
      </c>
      <c r="U55" s="491"/>
      <c r="V55" s="491"/>
      <c r="W55" s="491"/>
      <c r="X55" s="491"/>
      <c r="Y55" s="491"/>
      <c r="Z55" s="492"/>
      <c r="AA55" s="19"/>
    </row>
    <row r="56" spans="1:27" ht="18.75" customHeight="1">
      <c r="A56" s="19"/>
      <c r="B56" s="165" t="s">
        <v>259</v>
      </c>
      <c r="C56" s="166"/>
      <c r="D56" s="166"/>
      <c r="E56" s="166"/>
      <c r="F56" s="166"/>
      <c r="G56" s="166"/>
      <c r="H56" s="166"/>
      <c r="I56" s="166"/>
      <c r="J56" s="166"/>
      <c r="K56" s="166"/>
      <c r="L56" s="166"/>
      <c r="M56" s="166"/>
      <c r="N56" s="167"/>
      <c r="O56" s="479">
        <v>120</v>
      </c>
      <c r="P56" s="480"/>
      <c r="Q56" s="480"/>
      <c r="R56" s="481"/>
      <c r="S56" s="164"/>
      <c r="T56" s="482" t="s">
        <v>249</v>
      </c>
      <c r="U56" s="483"/>
      <c r="V56" s="483"/>
      <c r="W56" s="483"/>
      <c r="X56" s="483"/>
      <c r="Y56" s="483"/>
      <c r="Z56" s="484"/>
      <c r="AA56" s="19"/>
    </row>
    <row r="57" spans="1:27" ht="16.5" customHeight="1">
      <c r="A57" s="19"/>
      <c r="B57" s="165" t="s">
        <v>260</v>
      </c>
      <c r="C57" s="166"/>
      <c r="D57" s="166"/>
      <c r="E57" s="166"/>
      <c r="F57" s="166"/>
      <c r="G57" s="166"/>
      <c r="H57" s="166"/>
      <c r="I57" s="166"/>
      <c r="J57" s="166"/>
      <c r="K57" s="166"/>
      <c r="L57" s="166"/>
      <c r="M57" s="166"/>
      <c r="N57" s="167"/>
      <c r="O57" s="479">
        <v>1750.0000000000002</v>
      </c>
      <c r="P57" s="480"/>
      <c r="Q57" s="480"/>
      <c r="R57" s="481"/>
      <c r="S57" s="164"/>
      <c r="T57" s="482" t="s">
        <v>25</v>
      </c>
      <c r="U57" s="483"/>
      <c r="V57" s="483"/>
      <c r="W57" s="483"/>
      <c r="X57" s="483"/>
      <c r="Y57" s="483"/>
      <c r="Z57" s="484"/>
      <c r="AA57" s="19"/>
    </row>
    <row r="58" spans="1:27" ht="18.75" customHeight="1">
      <c r="A58" s="19"/>
      <c r="B58" s="165" t="s">
        <v>261</v>
      </c>
      <c r="C58" s="166"/>
      <c r="D58" s="166"/>
      <c r="E58" s="166"/>
      <c r="F58" s="166"/>
      <c r="G58" s="166"/>
      <c r="H58" s="166"/>
      <c r="I58" s="166"/>
      <c r="J58" s="166"/>
      <c r="K58" s="166"/>
      <c r="L58" s="166"/>
      <c r="M58" s="166"/>
      <c r="N58" s="167"/>
      <c r="O58" s="479">
        <v>4500</v>
      </c>
      <c r="P58" s="480"/>
      <c r="Q58" s="480"/>
      <c r="R58" s="481"/>
      <c r="S58" s="164"/>
      <c r="T58" s="482" t="s">
        <v>5</v>
      </c>
      <c r="U58" s="483"/>
      <c r="V58" s="483"/>
      <c r="W58" s="483"/>
      <c r="X58" s="483"/>
      <c r="Y58" s="483"/>
      <c r="Z58" s="484"/>
      <c r="AA58" s="19"/>
    </row>
    <row r="59" spans="1:27" ht="16.5" customHeight="1">
      <c r="A59" s="19"/>
      <c r="B59" s="165" t="s">
        <v>262</v>
      </c>
      <c r="C59" s="166"/>
      <c r="D59" s="166"/>
      <c r="E59" s="166"/>
      <c r="F59" s="166"/>
      <c r="G59" s="166"/>
      <c r="H59" s="166"/>
      <c r="I59" s="166"/>
      <c r="J59" s="166"/>
      <c r="K59" s="166"/>
      <c r="L59" s="166"/>
      <c r="M59" s="166"/>
      <c r="N59" s="167"/>
      <c r="O59" s="479">
        <v>5000</v>
      </c>
      <c r="P59" s="480"/>
      <c r="Q59" s="480"/>
      <c r="R59" s="481"/>
      <c r="S59" s="164"/>
      <c r="T59" s="482" t="s">
        <v>254</v>
      </c>
      <c r="U59" s="483"/>
      <c r="V59" s="483"/>
      <c r="W59" s="483"/>
      <c r="X59" s="483"/>
      <c r="Y59" s="483"/>
      <c r="Z59" s="484"/>
      <c r="AA59" s="19"/>
    </row>
    <row r="60" spans="1:27" ht="17.25" customHeight="1">
      <c r="A60" s="19"/>
      <c r="B60" s="165" t="s">
        <v>263</v>
      </c>
      <c r="C60" s="166"/>
      <c r="D60" s="166"/>
      <c r="E60" s="166"/>
      <c r="F60" s="166"/>
      <c r="G60" s="166"/>
      <c r="H60" s="166"/>
      <c r="I60" s="166"/>
      <c r="J60" s="166"/>
      <c r="K60" s="166"/>
      <c r="L60" s="166"/>
      <c r="M60" s="166"/>
      <c r="N60" s="167"/>
      <c r="O60" s="479">
        <v>6000</v>
      </c>
      <c r="P60" s="480"/>
      <c r="Q60" s="480"/>
      <c r="R60" s="481"/>
      <c r="S60" s="164"/>
      <c r="T60" s="482" t="s">
        <v>5</v>
      </c>
      <c r="U60" s="483"/>
      <c r="V60" s="483"/>
      <c r="W60" s="483"/>
      <c r="X60" s="483"/>
      <c r="Y60" s="483"/>
      <c r="Z60" s="484"/>
      <c r="AA60" s="19"/>
    </row>
    <row r="61" spans="1:27" ht="17.25" customHeight="1">
      <c r="A61" s="19"/>
      <c r="B61" s="165" t="s">
        <v>264</v>
      </c>
      <c r="C61" s="166"/>
      <c r="D61" s="166"/>
      <c r="E61" s="166"/>
      <c r="F61" s="166"/>
      <c r="G61" s="166"/>
      <c r="H61" s="166"/>
      <c r="I61" s="166"/>
      <c r="J61" s="166"/>
      <c r="K61" s="166"/>
      <c r="L61" s="166"/>
      <c r="M61" s="166"/>
      <c r="N61" s="167"/>
      <c r="O61" s="479">
        <v>150</v>
      </c>
      <c r="P61" s="480"/>
      <c r="Q61" s="480"/>
      <c r="R61" s="481"/>
      <c r="S61" s="164"/>
      <c r="T61" s="482" t="s">
        <v>249</v>
      </c>
      <c r="U61" s="483"/>
      <c r="V61" s="483"/>
      <c r="W61" s="483"/>
      <c r="X61" s="483"/>
      <c r="Y61" s="483"/>
      <c r="Z61" s="484"/>
      <c r="AA61" s="19"/>
    </row>
    <row r="62" spans="1:27" ht="17.25" customHeight="1">
      <c r="A62" s="19"/>
      <c r="B62" s="165" t="s">
        <v>167</v>
      </c>
      <c r="C62" s="166"/>
      <c r="D62" s="166"/>
      <c r="E62" s="166"/>
      <c r="F62" s="166"/>
      <c r="G62" s="166"/>
      <c r="H62" s="166"/>
      <c r="I62" s="166"/>
      <c r="J62" s="166"/>
      <c r="K62" s="166"/>
      <c r="L62" s="166"/>
      <c r="M62" s="166"/>
      <c r="N62" s="167"/>
      <c r="O62" s="479">
        <v>2000</v>
      </c>
      <c r="P62" s="480"/>
      <c r="Q62" s="480"/>
      <c r="R62" s="481"/>
      <c r="S62" s="164"/>
      <c r="T62" s="482" t="s">
        <v>5</v>
      </c>
      <c r="U62" s="483"/>
      <c r="V62" s="483"/>
      <c r="W62" s="483"/>
      <c r="X62" s="483"/>
      <c r="Y62" s="483"/>
      <c r="Z62" s="484"/>
      <c r="AA62" s="19"/>
    </row>
    <row r="63" spans="1:27" ht="12.75">
      <c r="A63" s="19"/>
      <c r="B63" s="19"/>
      <c r="C63" s="19"/>
      <c r="D63" s="19"/>
      <c r="E63" s="19"/>
      <c r="F63" s="19"/>
      <c r="G63" s="19"/>
      <c r="H63" s="19"/>
      <c r="I63" s="19"/>
      <c r="J63" s="19"/>
      <c r="K63" s="19"/>
      <c r="L63" s="19"/>
      <c r="M63" s="19"/>
      <c r="N63" s="19"/>
      <c r="O63" s="102" t="s">
        <v>265</v>
      </c>
      <c r="P63" s="19"/>
      <c r="Q63" s="19"/>
      <c r="R63" s="19"/>
      <c r="S63" s="19"/>
      <c r="T63" s="19"/>
      <c r="U63" s="19"/>
      <c r="V63" s="19"/>
      <c r="W63" s="19"/>
      <c r="X63" s="19"/>
      <c r="Y63" s="19"/>
      <c r="Z63" s="19"/>
      <c r="AA63" s="19"/>
    </row>
    <row r="64" spans="1:27" ht="31.5" customHeight="1">
      <c r="A64" s="19"/>
      <c r="B64" s="474" t="s">
        <v>266</v>
      </c>
      <c r="C64" s="475"/>
      <c r="D64" s="475"/>
      <c r="E64" s="475"/>
      <c r="F64" s="475"/>
      <c r="G64" s="475"/>
      <c r="H64" s="475"/>
      <c r="I64" s="475"/>
      <c r="J64" s="475"/>
      <c r="K64" s="475"/>
      <c r="L64" s="475"/>
      <c r="M64" s="475"/>
      <c r="N64" s="475"/>
      <c r="O64" s="475"/>
      <c r="P64" s="475"/>
      <c r="Q64" s="475"/>
      <c r="R64" s="475"/>
      <c r="S64" s="475"/>
      <c r="T64" s="475"/>
      <c r="U64" s="475"/>
      <c r="V64" s="475"/>
      <c r="W64" s="475"/>
      <c r="X64" s="475"/>
      <c r="Y64" s="475"/>
      <c r="Z64" s="475"/>
      <c r="AA64" s="19"/>
    </row>
    <row r="65" spans="1:27" ht="29.25" customHeight="1">
      <c r="A65" s="19"/>
      <c r="B65" s="476" t="s">
        <v>670</v>
      </c>
      <c r="C65" s="476"/>
      <c r="D65" s="476"/>
      <c r="E65" s="476"/>
      <c r="F65" s="476"/>
      <c r="G65" s="477"/>
      <c r="H65" s="477"/>
      <c r="I65" s="477"/>
      <c r="J65" s="477"/>
      <c r="K65" s="477"/>
      <c r="L65" s="477"/>
      <c r="M65" s="477"/>
      <c r="N65" s="477"/>
      <c r="O65" s="477"/>
      <c r="P65" s="477"/>
      <c r="Q65" s="477"/>
      <c r="R65" s="477"/>
      <c r="S65" s="477"/>
      <c r="T65" s="477"/>
      <c r="U65" s="477"/>
      <c r="V65" s="477"/>
      <c r="W65" s="477"/>
      <c r="X65" s="477"/>
      <c r="Y65" s="477"/>
      <c r="Z65" s="477"/>
      <c r="AA65" s="19"/>
    </row>
    <row r="66" spans="1:27" ht="36" customHeight="1">
      <c r="A66" s="19"/>
      <c r="B66" s="478" t="s">
        <v>677</v>
      </c>
      <c r="C66" s="478"/>
      <c r="D66" s="478"/>
      <c r="E66" s="478"/>
      <c r="F66" s="478"/>
      <c r="G66" s="478"/>
      <c r="H66" s="478"/>
      <c r="I66" s="478"/>
      <c r="J66" s="478"/>
      <c r="K66" s="478"/>
      <c r="L66" s="478"/>
      <c r="M66" s="478"/>
      <c r="N66" s="478"/>
      <c r="O66" s="478"/>
      <c r="P66" s="478"/>
      <c r="Q66" s="478"/>
      <c r="R66" s="478"/>
      <c r="S66" s="478"/>
      <c r="T66" s="478"/>
      <c r="U66" s="478"/>
      <c r="V66" s="478"/>
      <c r="W66" s="478"/>
      <c r="X66" s="478"/>
      <c r="Y66" s="478"/>
      <c r="Z66" s="478"/>
      <c r="AA66" s="19"/>
    </row>
    <row r="67" spans="1:27" ht="12.75">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row>
    <row r="68" spans="1:27" ht="34.5" customHeight="1">
      <c r="A68" s="19"/>
      <c r="B68" s="19" t="s">
        <v>267</v>
      </c>
      <c r="C68" s="168" t="s">
        <v>268</v>
      </c>
      <c r="D68" s="470" t="s">
        <v>669</v>
      </c>
      <c r="E68" s="470"/>
      <c r="F68" s="470"/>
      <c r="G68" s="19"/>
      <c r="H68" s="470" t="s">
        <v>669</v>
      </c>
      <c r="I68" s="470"/>
      <c r="J68" s="470"/>
      <c r="K68" s="470"/>
      <c r="L68" s="470"/>
      <c r="M68" s="19"/>
      <c r="N68" s="470" t="s">
        <v>669</v>
      </c>
      <c r="O68" s="470"/>
      <c r="P68" s="470"/>
      <c r="Q68" s="140"/>
      <c r="R68" s="169"/>
      <c r="S68" s="170"/>
      <c r="T68" s="471" t="s">
        <v>669</v>
      </c>
      <c r="U68" s="472"/>
      <c r="V68" s="472"/>
      <c r="W68" s="473"/>
      <c r="X68" s="19"/>
      <c r="Y68" s="19"/>
      <c r="Z68" s="19"/>
      <c r="AA68" s="19"/>
    </row>
    <row r="69" spans="1:27" ht="12.75">
      <c r="A69" s="19"/>
      <c r="B69" s="19"/>
      <c r="C69" s="138"/>
      <c r="D69" s="146" t="s">
        <v>220</v>
      </c>
      <c r="E69" s="146"/>
      <c r="F69" s="146"/>
      <c r="G69" s="146"/>
      <c r="H69" s="146" t="s">
        <v>221</v>
      </c>
      <c r="I69" s="146"/>
      <c r="J69" s="146"/>
      <c r="K69" s="146"/>
      <c r="L69" s="146"/>
      <c r="M69" s="146"/>
      <c r="N69" s="146" t="s">
        <v>269</v>
      </c>
      <c r="O69" s="171"/>
      <c r="P69" s="171"/>
      <c r="Q69" s="171"/>
      <c r="R69" s="146"/>
      <c r="S69" s="146"/>
      <c r="T69" s="463" t="s">
        <v>270</v>
      </c>
      <c r="U69" s="463"/>
      <c r="V69" s="463"/>
      <c r="W69" s="463"/>
      <c r="X69" s="19"/>
      <c r="Y69" s="19"/>
      <c r="Z69" s="19"/>
      <c r="AA69" s="19"/>
    </row>
    <row r="70" spans="1:27" ht="36" customHeight="1">
      <c r="A70" s="19"/>
      <c r="B70" s="19"/>
      <c r="C70" s="138"/>
      <c r="D70" s="172" t="s">
        <v>271</v>
      </c>
      <c r="E70" s="138"/>
      <c r="F70" s="173" t="s">
        <v>669</v>
      </c>
      <c r="G70" s="464" t="s">
        <v>669</v>
      </c>
      <c r="H70" s="464"/>
      <c r="I70" s="464"/>
      <c r="J70" s="464"/>
      <c r="K70" s="174"/>
      <c r="L70" s="464" t="s">
        <v>669</v>
      </c>
      <c r="M70" s="464"/>
      <c r="N70" s="464"/>
      <c r="O70" s="464"/>
      <c r="P70" s="464"/>
      <c r="Q70" s="464"/>
      <c r="R70" s="175"/>
      <c r="S70" s="175"/>
      <c r="T70" s="175"/>
      <c r="U70" s="175"/>
      <c r="V70" s="19"/>
      <c r="W70" s="19"/>
      <c r="X70" s="19"/>
      <c r="Y70" s="19"/>
      <c r="Z70" s="19"/>
      <c r="AA70" s="19"/>
    </row>
    <row r="71" spans="1:27" ht="12.75">
      <c r="A71" s="19"/>
      <c r="B71" s="19"/>
      <c r="C71" s="138"/>
      <c r="D71" s="138"/>
      <c r="E71" s="138"/>
      <c r="F71" s="138"/>
      <c r="G71" s="138"/>
      <c r="H71" s="138"/>
      <c r="I71" s="138"/>
      <c r="J71" s="138"/>
      <c r="K71" s="138"/>
      <c r="L71" s="138"/>
      <c r="M71" s="138"/>
      <c r="N71" s="138"/>
      <c r="O71" s="19"/>
      <c r="P71" s="19"/>
      <c r="Q71" s="19"/>
      <c r="R71" s="175"/>
      <c r="S71" s="175"/>
      <c r="T71" s="175"/>
      <c r="U71" s="175"/>
      <c r="V71" s="19"/>
      <c r="W71" s="19"/>
      <c r="X71" s="19"/>
      <c r="Y71" s="19"/>
      <c r="Z71" s="19"/>
      <c r="AA71" s="19"/>
    </row>
    <row r="72" spans="1:27" ht="36" customHeight="1">
      <c r="A72" s="19"/>
      <c r="B72" s="19"/>
      <c r="C72" s="168" t="s">
        <v>272</v>
      </c>
      <c r="D72" s="470" t="s">
        <v>669</v>
      </c>
      <c r="E72" s="470"/>
      <c r="F72" s="470"/>
      <c r="G72" s="19"/>
      <c r="H72" s="470" t="s">
        <v>669</v>
      </c>
      <c r="I72" s="470"/>
      <c r="J72" s="470"/>
      <c r="K72" s="470"/>
      <c r="L72" s="470"/>
      <c r="M72" s="19"/>
      <c r="N72" s="470" t="s">
        <v>669</v>
      </c>
      <c r="O72" s="470"/>
      <c r="P72" s="470"/>
      <c r="Q72" s="140"/>
      <c r="R72" s="169"/>
      <c r="S72" s="170"/>
      <c r="T72" s="471" t="s">
        <v>669</v>
      </c>
      <c r="U72" s="472"/>
      <c r="V72" s="472"/>
      <c r="W72" s="473"/>
      <c r="X72" s="19"/>
      <c r="Y72" s="19"/>
      <c r="Z72" s="19"/>
      <c r="AA72" s="19"/>
    </row>
    <row r="73" spans="1:27" ht="12.75">
      <c r="A73" s="19"/>
      <c r="B73" s="19"/>
      <c r="C73" s="138"/>
      <c r="D73" s="146" t="s">
        <v>220</v>
      </c>
      <c r="E73" s="146"/>
      <c r="F73" s="146"/>
      <c r="G73" s="146"/>
      <c r="H73" s="146" t="s">
        <v>221</v>
      </c>
      <c r="I73" s="146"/>
      <c r="J73" s="146"/>
      <c r="K73" s="146"/>
      <c r="L73" s="146"/>
      <c r="M73" s="146"/>
      <c r="N73" s="146" t="s">
        <v>269</v>
      </c>
      <c r="O73" s="171"/>
      <c r="P73" s="171"/>
      <c r="Q73" s="171"/>
      <c r="R73" s="146"/>
      <c r="S73" s="146"/>
      <c r="T73" s="463" t="s">
        <v>270</v>
      </c>
      <c r="U73" s="463"/>
      <c r="V73" s="463"/>
      <c r="W73" s="463"/>
      <c r="X73" s="19"/>
      <c r="Y73" s="19"/>
      <c r="Z73" s="19"/>
      <c r="AA73" s="19"/>
    </row>
    <row r="74" spans="1:27" ht="33" customHeight="1">
      <c r="A74" s="19"/>
      <c r="B74" s="19"/>
      <c r="C74" s="138"/>
      <c r="D74" s="172" t="s">
        <v>271</v>
      </c>
      <c r="E74" s="138"/>
      <c r="F74" s="173" t="s">
        <v>669</v>
      </c>
      <c r="G74" s="464" t="s">
        <v>669</v>
      </c>
      <c r="H74" s="464"/>
      <c r="I74" s="464"/>
      <c r="J74" s="464"/>
      <c r="K74" s="176"/>
      <c r="L74" s="464" t="s">
        <v>669</v>
      </c>
      <c r="M74" s="464"/>
      <c r="N74" s="464"/>
      <c r="O74" s="464"/>
      <c r="P74" s="464"/>
      <c r="Q74" s="464"/>
      <c r="R74" s="175"/>
      <c r="S74" s="175"/>
      <c r="T74" s="175"/>
      <c r="U74" s="175"/>
      <c r="V74" s="19"/>
      <c r="W74" s="19"/>
      <c r="X74" s="19"/>
      <c r="Y74" s="19"/>
      <c r="Z74" s="19"/>
      <c r="AA74" s="19"/>
    </row>
    <row r="75" spans="1:27" ht="12.75">
      <c r="A75" s="19"/>
      <c r="B75" s="19"/>
      <c r="C75" s="138"/>
      <c r="D75" s="138"/>
      <c r="E75" s="138"/>
      <c r="F75" s="138"/>
      <c r="G75" s="138"/>
      <c r="H75" s="138"/>
      <c r="I75" s="138"/>
      <c r="J75" s="138"/>
      <c r="K75" s="138"/>
      <c r="L75" s="138"/>
      <c r="M75" s="138"/>
      <c r="N75" s="138"/>
      <c r="O75" s="19"/>
      <c r="P75" s="19"/>
      <c r="Q75" s="19"/>
      <c r="R75" s="175"/>
      <c r="S75" s="175"/>
      <c r="T75" s="175"/>
      <c r="U75" s="175"/>
      <c r="V75" s="19"/>
      <c r="W75" s="19"/>
      <c r="X75" s="19"/>
      <c r="Y75" s="19"/>
      <c r="Z75" s="19"/>
      <c r="AA75" s="19"/>
    </row>
    <row r="76" spans="1:27" ht="34.5" customHeight="1">
      <c r="A76" s="19"/>
      <c r="B76" s="19"/>
      <c r="C76" s="168" t="s">
        <v>273</v>
      </c>
      <c r="D76" s="470" t="s">
        <v>669</v>
      </c>
      <c r="E76" s="470"/>
      <c r="F76" s="470"/>
      <c r="G76" s="19"/>
      <c r="H76" s="470" t="s">
        <v>669</v>
      </c>
      <c r="I76" s="470"/>
      <c r="J76" s="470"/>
      <c r="K76" s="470"/>
      <c r="L76" s="470"/>
      <c r="M76" s="19"/>
      <c r="N76" s="470" t="s">
        <v>669</v>
      </c>
      <c r="O76" s="470"/>
      <c r="P76" s="470"/>
      <c r="Q76" s="140"/>
      <c r="R76" s="169"/>
      <c r="S76" s="170"/>
      <c r="T76" s="471" t="s">
        <v>669</v>
      </c>
      <c r="U76" s="472"/>
      <c r="V76" s="472"/>
      <c r="W76" s="473"/>
      <c r="X76" s="19"/>
      <c r="Y76" s="19"/>
      <c r="Z76" s="19"/>
      <c r="AA76" s="19"/>
    </row>
    <row r="77" spans="1:27" ht="12.75">
      <c r="A77" s="19"/>
      <c r="B77" s="19"/>
      <c r="C77" s="138"/>
      <c r="D77" s="146" t="s">
        <v>220</v>
      </c>
      <c r="E77" s="146"/>
      <c r="F77" s="146"/>
      <c r="G77" s="146"/>
      <c r="H77" s="146" t="s">
        <v>221</v>
      </c>
      <c r="I77" s="146"/>
      <c r="J77" s="146"/>
      <c r="K77" s="146"/>
      <c r="L77" s="146"/>
      <c r="M77" s="146"/>
      <c r="N77" s="146" t="s">
        <v>269</v>
      </c>
      <c r="O77" s="171"/>
      <c r="P77" s="171"/>
      <c r="Q77" s="171"/>
      <c r="R77" s="146"/>
      <c r="S77" s="146"/>
      <c r="T77" s="463" t="s">
        <v>270</v>
      </c>
      <c r="U77" s="463"/>
      <c r="V77" s="463"/>
      <c r="W77" s="463"/>
      <c r="X77" s="19"/>
      <c r="Y77" s="19"/>
      <c r="Z77" s="19"/>
      <c r="AA77" s="19"/>
    </row>
    <row r="78" spans="1:27" ht="33.75" customHeight="1">
      <c r="A78" s="19"/>
      <c r="B78" s="19"/>
      <c r="C78" s="19"/>
      <c r="D78" s="172" t="s">
        <v>271</v>
      </c>
      <c r="E78" s="19"/>
      <c r="F78" s="173" t="s">
        <v>669</v>
      </c>
      <c r="G78" s="464" t="s">
        <v>669</v>
      </c>
      <c r="H78" s="464"/>
      <c r="I78" s="464"/>
      <c r="J78" s="464"/>
      <c r="K78" s="174"/>
      <c r="L78" s="464" t="s">
        <v>669</v>
      </c>
      <c r="M78" s="464"/>
      <c r="N78" s="464"/>
      <c r="O78" s="464"/>
      <c r="P78" s="464"/>
      <c r="Q78" s="464"/>
      <c r="R78" s="19"/>
      <c r="S78" s="19"/>
      <c r="T78" s="19"/>
      <c r="U78" s="19"/>
      <c r="V78" s="19"/>
      <c r="W78" s="19"/>
      <c r="X78" s="19"/>
      <c r="Y78" s="19"/>
      <c r="Z78" s="19"/>
      <c r="AA78" s="19"/>
    </row>
    <row r="79" spans="1:27" ht="12.75">
      <c r="A79" s="19"/>
      <c r="B79" s="19"/>
      <c r="C79" s="19"/>
      <c r="D79" s="177"/>
      <c r="E79" s="19"/>
      <c r="F79" s="178"/>
      <c r="G79" s="178"/>
      <c r="H79" s="178"/>
      <c r="I79" s="178"/>
      <c r="J79" s="178"/>
      <c r="K79" s="178"/>
      <c r="L79" s="178"/>
      <c r="M79" s="178"/>
      <c r="N79" s="178"/>
      <c r="O79" s="178"/>
      <c r="P79" s="178"/>
      <c r="Q79" s="19"/>
      <c r="R79" s="19"/>
      <c r="S79" s="19"/>
      <c r="T79" s="19"/>
      <c r="U79" s="19"/>
      <c r="V79" s="19"/>
      <c r="W79" s="19"/>
      <c r="X79" s="19"/>
      <c r="Y79" s="19"/>
      <c r="Z79" s="19"/>
      <c r="AA79" s="19"/>
    </row>
    <row r="80" spans="1:27" ht="12.75">
      <c r="A80" s="19"/>
      <c r="B80" s="19"/>
      <c r="C80" s="19"/>
      <c r="D80" s="177"/>
      <c r="E80" s="19"/>
      <c r="F80" s="178"/>
      <c r="G80" s="178"/>
      <c r="H80" s="178"/>
      <c r="I80" s="178"/>
      <c r="J80" s="178"/>
      <c r="K80" s="178"/>
      <c r="L80" s="178"/>
      <c r="M80" s="178"/>
      <c r="N80" s="465"/>
      <c r="O80" s="465"/>
      <c r="P80" s="465"/>
      <c r="Q80" s="465"/>
      <c r="R80" s="465"/>
      <c r="S80" s="465"/>
      <c r="T80" s="465"/>
      <c r="U80" s="465"/>
      <c r="V80" s="465"/>
      <c r="W80" s="465"/>
      <c r="X80" s="465"/>
      <c r="Y80" s="19"/>
      <c r="Z80" s="19"/>
      <c r="AA80" s="19"/>
    </row>
    <row r="81" spans="1:27" ht="39" customHeight="1">
      <c r="A81" s="19"/>
      <c r="B81" s="19"/>
      <c r="C81" s="19"/>
      <c r="D81" s="177"/>
      <c r="E81" s="19"/>
      <c r="F81" s="178"/>
      <c r="G81" s="178"/>
      <c r="H81" s="178"/>
      <c r="I81" s="178"/>
      <c r="J81" s="178"/>
      <c r="K81" s="178"/>
      <c r="L81" s="178"/>
      <c r="M81" s="178"/>
      <c r="N81" s="465"/>
      <c r="O81" s="465"/>
      <c r="P81" s="465"/>
      <c r="Q81" s="465"/>
      <c r="R81" s="465"/>
      <c r="S81" s="465"/>
      <c r="T81" s="465"/>
      <c r="U81" s="465"/>
      <c r="V81" s="465"/>
      <c r="W81" s="465"/>
      <c r="X81" s="465"/>
      <c r="Y81" s="169"/>
      <c r="Z81" s="19"/>
      <c r="AA81" s="19"/>
    </row>
    <row r="82" spans="1:27" ht="12.75">
      <c r="A82" s="19"/>
      <c r="B82" s="19"/>
      <c r="C82" s="19"/>
      <c r="D82" s="177"/>
      <c r="E82" s="19"/>
      <c r="F82" s="178"/>
      <c r="G82" s="178"/>
      <c r="H82" s="178"/>
      <c r="I82" s="178"/>
      <c r="J82" s="178"/>
      <c r="K82" s="178"/>
      <c r="L82" s="178"/>
      <c r="M82" s="178"/>
      <c r="N82" s="466" t="s">
        <v>274</v>
      </c>
      <c r="O82" s="466"/>
      <c r="P82" s="466"/>
      <c r="Q82" s="466"/>
      <c r="R82" s="466"/>
      <c r="S82" s="466"/>
      <c r="T82" s="466"/>
      <c r="U82" s="466"/>
      <c r="V82" s="466"/>
      <c r="W82" s="466"/>
      <c r="X82" s="466"/>
      <c r="Y82" s="467"/>
      <c r="Z82" s="19"/>
      <c r="AA82" s="19"/>
    </row>
    <row r="83" spans="1:27" ht="14.25">
      <c r="A83" s="19"/>
      <c r="B83" s="179" t="s">
        <v>275</v>
      </c>
      <c r="C83" s="19"/>
      <c r="D83" s="177"/>
      <c r="E83" s="19"/>
      <c r="F83" s="178"/>
      <c r="G83" s="178"/>
      <c r="H83" s="178"/>
      <c r="I83" s="178"/>
      <c r="J83" s="178"/>
      <c r="K83" s="178"/>
      <c r="L83" s="178"/>
      <c r="M83" s="178"/>
      <c r="N83" s="180"/>
      <c r="O83" s="180"/>
      <c r="P83" s="180"/>
      <c r="Q83" s="180"/>
      <c r="R83" s="180"/>
      <c r="S83" s="180"/>
      <c r="T83" s="180"/>
      <c r="U83" s="180"/>
      <c r="V83" s="56" t="s">
        <v>276</v>
      </c>
      <c r="W83" s="180"/>
      <c r="X83" s="180"/>
      <c r="Y83" s="180"/>
      <c r="Z83" s="19"/>
      <c r="AA83" s="19"/>
    </row>
    <row r="84" spans="1:27" ht="12.75">
      <c r="A84" s="19"/>
      <c r="B84" s="19"/>
      <c r="C84" s="19"/>
      <c r="D84" s="177"/>
      <c r="E84" s="19"/>
      <c r="F84" s="178"/>
      <c r="G84" s="178"/>
      <c r="H84" s="178"/>
      <c r="I84" s="178"/>
      <c r="J84" s="178"/>
      <c r="K84" s="178"/>
      <c r="L84" s="178"/>
      <c r="M84" s="178"/>
      <c r="N84" s="169"/>
      <c r="O84" s="169"/>
      <c r="P84" s="169"/>
      <c r="Q84" s="169"/>
      <c r="R84" s="169"/>
      <c r="S84" s="169"/>
      <c r="T84" s="56"/>
      <c r="U84" s="169"/>
      <c r="V84" s="169"/>
      <c r="W84" s="169"/>
      <c r="X84" s="169"/>
      <c r="Y84" s="169"/>
      <c r="Z84" s="19"/>
      <c r="AA84" s="19"/>
    </row>
    <row r="85" spans="1:27" ht="12.75">
      <c r="A85" s="19"/>
      <c r="B85" s="19"/>
      <c r="C85" s="19"/>
      <c r="D85" s="177"/>
      <c r="E85" s="19"/>
      <c r="F85" s="178"/>
      <c r="G85" s="178"/>
      <c r="H85" s="178"/>
      <c r="I85" s="178"/>
      <c r="J85" s="178"/>
      <c r="K85" s="178"/>
      <c r="L85" s="178"/>
      <c r="M85" s="178"/>
      <c r="N85" s="169"/>
      <c r="O85" s="169"/>
      <c r="P85" s="169"/>
      <c r="Q85" s="169"/>
      <c r="R85" s="169"/>
      <c r="S85" s="169"/>
      <c r="T85" s="56"/>
      <c r="U85" s="169"/>
      <c r="V85" s="169"/>
      <c r="W85" s="169"/>
      <c r="X85" s="169"/>
      <c r="Y85" s="169"/>
      <c r="Z85" s="19"/>
      <c r="AA85" s="19"/>
    </row>
    <row r="86" spans="1:27" ht="12.75">
      <c r="A86" s="19"/>
      <c r="B86" s="181"/>
      <c r="C86" s="19"/>
      <c r="D86" s="177"/>
      <c r="E86" s="19"/>
      <c r="F86" s="178"/>
      <c r="G86" s="178"/>
      <c r="H86" s="178"/>
      <c r="I86" s="178"/>
      <c r="J86" s="178"/>
      <c r="K86" s="178"/>
      <c r="L86" s="178"/>
      <c r="M86" s="178"/>
      <c r="N86" s="169"/>
      <c r="O86" s="169"/>
      <c r="P86" s="169"/>
      <c r="Q86" s="169"/>
      <c r="R86" s="169"/>
      <c r="S86" s="169"/>
      <c r="T86" s="56"/>
      <c r="U86" s="169"/>
      <c r="V86" s="169"/>
      <c r="W86" s="169"/>
      <c r="X86" s="169"/>
      <c r="Y86" s="169"/>
      <c r="Z86" s="19"/>
      <c r="AA86" s="19"/>
    </row>
    <row r="87" spans="1:27" ht="15">
      <c r="A87" s="19"/>
      <c r="B87" s="182" t="s">
        <v>277</v>
      </c>
      <c r="C87" s="19"/>
      <c r="D87" s="19"/>
      <c r="E87" s="19"/>
      <c r="F87" s="19"/>
      <c r="G87" s="19"/>
      <c r="H87" s="19"/>
      <c r="I87" s="19"/>
      <c r="J87" s="19"/>
      <c r="K87" s="19"/>
      <c r="L87" s="19"/>
      <c r="M87" s="19"/>
      <c r="N87" s="169"/>
      <c r="O87" s="169"/>
      <c r="P87" s="169"/>
      <c r="Q87" s="169"/>
      <c r="R87" s="169"/>
      <c r="S87" s="169"/>
      <c r="T87" s="169"/>
      <c r="U87" s="169"/>
      <c r="V87" s="169"/>
      <c r="W87" s="169"/>
      <c r="X87" s="169"/>
      <c r="Y87" s="169"/>
      <c r="Z87" s="19"/>
      <c r="AA87" s="19"/>
    </row>
    <row r="88" spans="1:27" ht="15">
      <c r="A88" s="19"/>
      <c r="B88" s="320" t="str">
        <f>IF('[1]STRUKTURA'!H16&lt;150,"Obligatoryjnie należy podpisać oświadczenia w Części B i C.","")</f>
        <v>Obligatoryjnie należy podpisać oświadczenia w Części B i C.</v>
      </c>
      <c r="C88" s="321"/>
      <c r="D88" s="321"/>
      <c r="E88" s="321"/>
      <c r="F88" s="321"/>
      <c r="G88" s="183"/>
      <c r="H88" s="183"/>
      <c r="I88" s="183"/>
      <c r="J88" s="183"/>
      <c r="K88" s="183"/>
      <c r="L88" s="183"/>
      <c r="M88" s="183"/>
      <c r="N88" s="184"/>
      <c r="O88" s="184"/>
      <c r="P88" s="184"/>
      <c r="Q88" s="184"/>
      <c r="R88" s="184"/>
      <c r="S88" s="184"/>
      <c r="T88" s="184"/>
      <c r="U88" s="184"/>
      <c r="V88" s="184"/>
      <c r="W88" s="184"/>
      <c r="X88" s="184"/>
      <c r="Y88" s="184"/>
      <c r="Z88" s="183"/>
      <c r="AA88" s="19"/>
    </row>
    <row r="89" spans="1:27" ht="24.75" customHeight="1">
      <c r="A89" s="19"/>
      <c r="B89" s="468" t="s">
        <v>669</v>
      </c>
      <c r="C89" s="469"/>
      <c r="D89" s="469"/>
      <c r="E89" s="469"/>
      <c r="F89" s="469"/>
      <c r="G89" s="469"/>
      <c r="H89" s="469"/>
      <c r="I89" s="469"/>
      <c r="J89" s="469"/>
      <c r="K89" s="469"/>
      <c r="L89" s="469"/>
      <c r="M89" s="469"/>
      <c r="N89" s="469"/>
      <c r="O89" s="469"/>
      <c r="P89" s="469"/>
      <c r="Q89" s="469"/>
      <c r="R89" s="469"/>
      <c r="S89" s="469"/>
      <c r="T89" s="469"/>
      <c r="U89" s="469"/>
      <c r="V89" s="469"/>
      <c r="W89" s="469"/>
      <c r="X89" s="469"/>
      <c r="Y89" s="469"/>
      <c r="Z89" s="469"/>
      <c r="AA89" s="19"/>
    </row>
    <row r="90" spans="1:27" ht="15">
      <c r="A90" s="19"/>
      <c r="B90" s="185" t="s">
        <v>278</v>
      </c>
      <c r="C90" s="19"/>
      <c r="D90" s="19"/>
      <c r="E90" s="19"/>
      <c r="F90" s="19"/>
      <c r="G90" s="19"/>
      <c r="H90" s="19"/>
      <c r="I90" s="19"/>
      <c r="J90" s="19"/>
      <c r="K90" s="19"/>
      <c r="L90" s="19"/>
      <c r="M90" s="19"/>
      <c r="N90" s="186"/>
      <c r="O90" s="186"/>
      <c r="P90" s="186"/>
      <c r="Q90" s="186"/>
      <c r="R90" s="186"/>
      <c r="S90" s="186"/>
      <c r="T90" s="186"/>
      <c r="U90" s="186"/>
      <c r="V90" s="186"/>
      <c r="W90" s="186"/>
      <c r="X90" s="186"/>
      <c r="Y90" s="186"/>
      <c r="Z90" s="19"/>
      <c r="AA90" s="19"/>
    </row>
    <row r="91" spans="1:27" ht="6.75" customHeight="1">
      <c r="A91" s="19"/>
      <c r="B91" s="185"/>
      <c r="C91" s="19"/>
      <c r="D91" s="19"/>
      <c r="E91" s="19"/>
      <c r="F91" s="19"/>
      <c r="G91" s="19"/>
      <c r="H91" s="19"/>
      <c r="I91" s="19"/>
      <c r="J91" s="19"/>
      <c r="K91" s="19"/>
      <c r="L91" s="19"/>
      <c r="M91" s="19"/>
      <c r="N91" s="186"/>
      <c r="O91" s="186"/>
      <c r="P91" s="186"/>
      <c r="Q91" s="186"/>
      <c r="R91" s="186"/>
      <c r="S91" s="186"/>
      <c r="T91" s="186"/>
      <c r="U91" s="186"/>
      <c r="V91" s="186"/>
      <c r="W91" s="186"/>
      <c r="X91" s="186"/>
      <c r="Y91" s="186"/>
      <c r="Z91" s="19"/>
      <c r="AA91" s="19"/>
    </row>
    <row r="92" spans="1:27" ht="15.75">
      <c r="A92" s="19"/>
      <c r="B92" s="187" t="s">
        <v>279</v>
      </c>
      <c r="C92" s="188"/>
      <c r="D92" s="188"/>
      <c r="E92" s="188"/>
      <c r="F92" s="188"/>
      <c r="G92" s="188"/>
      <c r="H92" s="188"/>
      <c r="I92" s="188"/>
      <c r="J92" s="188"/>
      <c r="K92" s="188"/>
      <c r="L92" s="188"/>
      <c r="M92" s="188"/>
      <c r="N92" s="189"/>
      <c r="O92" s="189"/>
      <c r="P92" s="189"/>
      <c r="Q92" s="189"/>
      <c r="R92" s="189"/>
      <c r="S92" s="189"/>
      <c r="T92" s="189"/>
      <c r="U92" s="189"/>
      <c r="V92" s="189"/>
      <c r="W92" s="189"/>
      <c r="X92" s="189"/>
      <c r="Y92" s="189"/>
      <c r="Z92" s="188"/>
      <c r="AA92" s="19"/>
    </row>
    <row r="93" spans="1:27" ht="14.25">
      <c r="A93" s="19"/>
      <c r="B93" s="322" t="s">
        <v>280</v>
      </c>
      <c r="C93" s="317"/>
      <c r="D93" s="317"/>
      <c r="E93" s="317"/>
      <c r="F93" s="317"/>
      <c r="G93" s="19"/>
      <c r="H93" s="19"/>
      <c r="I93" s="19"/>
      <c r="J93" s="19"/>
      <c r="K93" s="19"/>
      <c r="L93" s="19"/>
      <c r="M93" s="19"/>
      <c r="N93" s="186"/>
      <c r="O93" s="186"/>
      <c r="P93" s="186"/>
      <c r="Q93" s="186"/>
      <c r="R93" s="186"/>
      <c r="S93" s="186"/>
      <c r="T93" s="186"/>
      <c r="U93" s="186"/>
      <c r="V93" s="186"/>
      <c r="W93" s="186"/>
      <c r="X93" s="186"/>
      <c r="Y93" s="186"/>
      <c r="Z93" s="19"/>
      <c r="AA93" s="19"/>
    </row>
    <row r="94" spans="1:27" ht="15">
      <c r="A94" s="19"/>
      <c r="B94" s="185" t="s">
        <v>281</v>
      </c>
      <c r="C94" s="19"/>
      <c r="D94" s="19"/>
      <c r="E94" s="19"/>
      <c r="F94" s="19"/>
      <c r="G94" s="19"/>
      <c r="H94" s="19"/>
      <c r="I94" s="19"/>
      <c r="J94" s="19"/>
      <c r="K94" s="19"/>
      <c r="L94" s="19"/>
      <c r="M94" s="19"/>
      <c r="N94" s="186"/>
      <c r="O94" s="186"/>
      <c r="P94" s="186"/>
      <c r="Q94" s="186"/>
      <c r="R94" s="186"/>
      <c r="S94" s="186"/>
      <c r="T94" s="186"/>
      <c r="U94" s="186"/>
      <c r="V94" s="186"/>
      <c r="W94" s="186"/>
      <c r="X94" s="186"/>
      <c r="Y94" s="186"/>
      <c r="Z94" s="19"/>
      <c r="AA94" s="19"/>
    </row>
    <row r="95" spans="1:27" ht="15">
      <c r="A95" s="19"/>
      <c r="B95" s="185" t="s">
        <v>282</v>
      </c>
      <c r="C95" s="19"/>
      <c r="D95" s="19"/>
      <c r="E95" s="19"/>
      <c r="F95" s="19"/>
      <c r="G95" s="19"/>
      <c r="H95" s="19"/>
      <c r="I95" s="19"/>
      <c r="J95" s="19"/>
      <c r="K95" s="19"/>
      <c r="L95" s="19"/>
      <c r="M95" s="19"/>
      <c r="N95" s="19"/>
      <c r="O95" s="19"/>
      <c r="P95" s="19"/>
      <c r="Q95" s="19"/>
      <c r="R95" s="19"/>
      <c r="S95" s="19"/>
      <c r="T95" s="19"/>
      <c r="U95" s="19"/>
      <c r="V95" s="19"/>
      <c r="W95" s="19"/>
      <c r="X95" s="19"/>
      <c r="Y95" s="19"/>
      <c r="Z95" s="19"/>
      <c r="AA95" s="19"/>
    </row>
    <row r="96" spans="1:27" ht="48" customHeight="1">
      <c r="A96" s="19"/>
      <c r="B96" s="460" t="s">
        <v>283</v>
      </c>
      <c r="C96" s="460"/>
      <c r="D96" s="460"/>
      <c r="E96" s="460"/>
      <c r="F96" s="460"/>
      <c r="G96" s="460"/>
      <c r="H96" s="460"/>
      <c r="I96" s="460"/>
      <c r="J96" s="460"/>
      <c r="K96" s="460"/>
      <c r="L96" s="460"/>
      <c r="M96" s="460"/>
      <c r="N96" s="460"/>
      <c r="O96" s="460"/>
      <c r="P96" s="460"/>
      <c r="Q96" s="460"/>
      <c r="R96" s="460"/>
      <c r="S96" s="460"/>
      <c r="T96" s="460"/>
      <c r="U96" s="460"/>
      <c r="V96" s="460"/>
      <c r="W96" s="460"/>
      <c r="X96" s="460"/>
      <c r="Y96" s="460"/>
      <c r="Z96" s="460"/>
      <c r="AA96" s="19"/>
    </row>
    <row r="97" spans="1:27" ht="18.75" customHeight="1">
      <c r="A97" s="19"/>
      <c r="B97" s="19"/>
      <c r="C97" s="19"/>
      <c r="D97" s="19"/>
      <c r="E97" s="19"/>
      <c r="F97" s="191" t="s">
        <v>284</v>
      </c>
      <c r="G97" s="19"/>
      <c r="H97" s="19"/>
      <c r="I97" s="19"/>
      <c r="J97" s="19"/>
      <c r="K97" s="151"/>
      <c r="L97" s="19"/>
      <c r="M97" s="192"/>
      <c r="N97" s="192"/>
      <c r="O97" s="192"/>
      <c r="P97" s="192"/>
      <c r="Q97" s="192"/>
      <c r="R97" s="192"/>
      <c r="S97" s="192"/>
      <c r="T97" s="192"/>
      <c r="U97" s="192"/>
      <c r="V97" s="192"/>
      <c r="W97" s="19"/>
      <c r="X97" s="19"/>
      <c r="Y97" s="19"/>
      <c r="Z97" s="19"/>
      <c r="AA97" s="19"/>
    </row>
    <row r="98" spans="1:27" ht="18.75" customHeight="1">
      <c r="A98" s="19"/>
      <c r="B98" s="19"/>
      <c r="C98" s="19"/>
      <c r="D98" s="19"/>
      <c r="E98" s="19"/>
      <c r="F98" s="19"/>
      <c r="G98" s="19"/>
      <c r="H98" s="19"/>
      <c r="I98" s="19"/>
      <c r="J98" s="19"/>
      <c r="K98" s="19"/>
      <c r="L98" s="19"/>
      <c r="M98" s="193"/>
      <c r="N98" s="193"/>
      <c r="O98" s="193"/>
      <c r="P98" s="193"/>
      <c r="Q98" s="193"/>
      <c r="R98" s="193"/>
      <c r="S98" s="193"/>
      <c r="T98" s="193"/>
      <c r="U98" s="193"/>
      <c r="V98" s="193"/>
      <c r="W98" s="19"/>
      <c r="X98" s="19"/>
      <c r="Y98" s="19"/>
      <c r="Z98" s="19"/>
      <c r="AA98" s="19"/>
    </row>
    <row r="99" spans="1:27" ht="18.75" customHeight="1">
      <c r="A99" s="19"/>
      <c r="B99" s="19"/>
      <c r="C99" s="19"/>
      <c r="D99" s="19"/>
      <c r="E99" s="19"/>
      <c r="F99" s="194" t="s">
        <v>285</v>
      </c>
      <c r="G99" s="19"/>
      <c r="H99" s="19"/>
      <c r="I99" s="19"/>
      <c r="J99" s="19"/>
      <c r="K99" s="151"/>
      <c r="L99" s="19"/>
      <c r="M99" s="195"/>
      <c r="N99" s="195"/>
      <c r="O99" s="195"/>
      <c r="P99" s="195"/>
      <c r="Q99" s="195"/>
      <c r="R99" s="195"/>
      <c r="S99" s="195"/>
      <c r="T99" s="195"/>
      <c r="U99" s="195"/>
      <c r="V99" s="195"/>
      <c r="W99" s="19"/>
      <c r="X99" s="19"/>
      <c r="Y99" s="19"/>
      <c r="Z99" s="19"/>
      <c r="AA99" s="19"/>
    </row>
    <row r="100" spans="1:27" ht="15" customHeight="1">
      <c r="A100" s="19"/>
      <c r="B100" s="196"/>
      <c r="C100" s="196"/>
      <c r="D100" s="196"/>
      <c r="E100" s="196"/>
      <c r="F100" s="197"/>
      <c r="G100" s="196"/>
      <c r="H100" s="196"/>
      <c r="I100" s="196"/>
      <c r="J100" s="196"/>
      <c r="K100" s="196"/>
      <c r="L100" s="196"/>
      <c r="M100" s="198"/>
      <c r="N100" s="198" t="s">
        <v>274</v>
      </c>
      <c r="O100" s="198"/>
      <c r="P100" s="198"/>
      <c r="Q100" s="198"/>
      <c r="R100" s="198"/>
      <c r="S100" s="198"/>
      <c r="T100" s="198"/>
      <c r="U100" s="198"/>
      <c r="V100" s="198"/>
      <c r="W100" s="196"/>
      <c r="X100" s="196"/>
      <c r="Y100" s="196"/>
      <c r="Z100" s="196"/>
      <c r="AA100" s="19"/>
    </row>
    <row r="101" spans="1:27" ht="15.75">
      <c r="A101" s="19"/>
      <c r="B101" s="187" t="s">
        <v>286</v>
      </c>
      <c r="C101" s="199"/>
      <c r="D101" s="199"/>
      <c r="E101" s="199"/>
      <c r="F101" s="199"/>
      <c r="G101" s="199"/>
      <c r="H101" s="199"/>
      <c r="I101" s="199"/>
      <c r="J101" s="199"/>
      <c r="K101" s="199"/>
      <c r="L101" s="199"/>
      <c r="M101" s="199"/>
      <c r="N101" s="199"/>
      <c r="O101" s="199"/>
      <c r="P101" s="199"/>
      <c r="Q101" s="199"/>
      <c r="R101" s="199"/>
      <c r="S101" s="199"/>
      <c r="T101" s="199"/>
      <c r="U101" s="199"/>
      <c r="V101" s="199"/>
      <c r="W101" s="199"/>
      <c r="X101" s="199"/>
      <c r="Y101" s="199"/>
      <c r="Z101" s="199"/>
      <c r="AA101" s="19"/>
    </row>
    <row r="102" spans="1:27" ht="12.75">
      <c r="A102" s="19"/>
      <c r="B102" s="190" t="s">
        <v>287</v>
      </c>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row>
    <row r="103" spans="1:27" ht="17.25" customHeight="1">
      <c r="A103" s="19"/>
      <c r="B103" s="461" t="s">
        <v>288</v>
      </c>
      <c r="C103" s="461"/>
      <c r="D103" s="461"/>
      <c r="E103" s="461"/>
      <c r="F103" s="461"/>
      <c r="G103" s="461"/>
      <c r="H103" s="461"/>
      <c r="I103" s="461"/>
      <c r="J103" s="461"/>
      <c r="K103" s="461"/>
      <c r="L103" s="461"/>
      <c r="M103" s="461"/>
      <c r="N103" s="461"/>
      <c r="O103" s="461"/>
      <c r="P103" s="461"/>
      <c r="Q103" s="461"/>
      <c r="R103" s="461"/>
      <c r="S103" s="461"/>
      <c r="T103" s="461"/>
      <c r="U103" s="461"/>
      <c r="V103" s="461"/>
      <c r="W103" s="461"/>
      <c r="X103" s="461"/>
      <c r="Y103" s="461"/>
      <c r="Z103" s="461"/>
      <c r="AA103" s="19"/>
    </row>
    <row r="104" spans="1:27" ht="42" customHeight="1">
      <c r="A104" s="19"/>
      <c r="B104" s="462" t="s">
        <v>289</v>
      </c>
      <c r="C104" s="462"/>
      <c r="D104" s="462"/>
      <c r="E104" s="462"/>
      <c r="F104" s="462"/>
      <c r="G104" s="462"/>
      <c r="H104" s="462"/>
      <c r="I104" s="462"/>
      <c r="J104" s="462"/>
      <c r="K104" s="462"/>
      <c r="L104" s="462"/>
      <c r="M104" s="462"/>
      <c r="N104" s="462"/>
      <c r="O104" s="462"/>
      <c r="P104" s="462"/>
      <c r="Q104" s="462"/>
      <c r="R104" s="462"/>
      <c r="S104" s="462"/>
      <c r="T104" s="462"/>
      <c r="U104" s="462"/>
      <c r="V104" s="462"/>
      <c r="W104" s="462"/>
      <c r="X104" s="462"/>
      <c r="Y104" s="462"/>
      <c r="Z104" s="462"/>
      <c r="AA104" s="19"/>
    </row>
    <row r="105" spans="1:27" ht="15.75" customHeight="1">
      <c r="A105" s="19"/>
      <c r="B105" s="461" t="s">
        <v>290</v>
      </c>
      <c r="C105" s="461"/>
      <c r="D105" s="461"/>
      <c r="E105" s="461"/>
      <c r="F105" s="461"/>
      <c r="G105" s="461"/>
      <c r="H105" s="461"/>
      <c r="I105" s="461"/>
      <c r="J105" s="461"/>
      <c r="K105" s="461"/>
      <c r="L105" s="461"/>
      <c r="M105" s="461"/>
      <c r="N105" s="461"/>
      <c r="O105" s="461"/>
      <c r="P105" s="461"/>
      <c r="Q105" s="461"/>
      <c r="R105" s="461"/>
      <c r="S105" s="461"/>
      <c r="T105" s="461"/>
      <c r="U105" s="461"/>
      <c r="V105" s="461"/>
      <c r="W105" s="461"/>
      <c r="X105" s="461"/>
      <c r="Y105" s="461"/>
      <c r="Z105" s="461"/>
      <c r="AA105" s="19"/>
    </row>
    <row r="106" spans="1:27" ht="15" customHeight="1">
      <c r="A106" s="19"/>
      <c r="B106" s="461" t="s">
        <v>291</v>
      </c>
      <c r="C106" s="461"/>
      <c r="D106" s="461"/>
      <c r="E106" s="461"/>
      <c r="F106" s="461"/>
      <c r="G106" s="461"/>
      <c r="H106" s="461"/>
      <c r="I106" s="461"/>
      <c r="J106" s="461"/>
      <c r="K106" s="461"/>
      <c r="L106" s="461"/>
      <c r="M106" s="461"/>
      <c r="N106" s="461"/>
      <c r="O106" s="461"/>
      <c r="P106" s="461"/>
      <c r="Q106" s="461"/>
      <c r="R106" s="461"/>
      <c r="S106" s="461"/>
      <c r="T106" s="461"/>
      <c r="U106" s="461"/>
      <c r="V106" s="461"/>
      <c r="W106" s="461"/>
      <c r="X106" s="461"/>
      <c r="Y106" s="461"/>
      <c r="Z106" s="461"/>
      <c r="AA106" s="19"/>
    </row>
    <row r="107" spans="1:27" ht="5.25" customHeight="1">
      <c r="A107" s="19"/>
      <c r="B107" s="200"/>
      <c r="C107" s="201"/>
      <c r="D107" s="201"/>
      <c r="E107" s="201"/>
      <c r="F107" s="201"/>
      <c r="G107" s="201"/>
      <c r="H107" s="201"/>
      <c r="I107" s="201"/>
      <c r="J107" s="201"/>
      <c r="K107" s="201"/>
      <c r="L107" s="201"/>
      <c r="M107" s="201"/>
      <c r="N107" s="201"/>
      <c r="O107" s="201"/>
      <c r="P107" s="201"/>
      <c r="Q107" s="201"/>
      <c r="R107" s="201"/>
      <c r="S107" s="201"/>
      <c r="T107" s="201"/>
      <c r="U107" s="201"/>
      <c r="V107" s="201"/>
      <c r="W107" s="201"/>
      <c r="X107" s="201"/>
      <c r="Y107" s="201"/>
      <c r="Z107" s="201"/>
      <c r="AA107" s="19"/>
    </row>
    <row r="108" spans="1:27" ht="36.75" customHeight="1">
      <c r="A108" s="19"/>
      <c r="B108" s="454" t="s">
        <v>292</v>
      </c>
      <c r="C108" s="454"/>
      <c r="D108" s="454"/>
      <c r="E108" s="454"/>
      <c r="F108" s="454"/>
      <c r="G108" s="454"/>
      <c r="H108" s="454"/>
      <c r="I108" s="454"/>
      <c r="J108" s="454"/>
      <c r="K108" s="454"/>
      <c r="L108" s="454"/>
      <c r="M108" s="454"/>
      <c r="N108" s="454"/>
      <c r="O108" s="454"/>
      <c r="P108" s="454"/>
      <c r="Q108" s="454"/>
      <c r="R108" s="454"/>
      <c r="S108" s="454"/>
      <c r="T108" s="454"/>
      <c r="U108" s="454"/>
      <c r="V108" s="454"/>
      <c r="W108" s="454"/>
      <c r="X108" s="454"/>
      <c r="Y108" s="454"/>
      <c r="Z108" s="454"/>
      <c r="AA108" s="19"/>
    </row>
    <row r="109" spans="1:27" ht="66.75" customHeight="1">
      <c r="A109" s="19"/>
      <c r="B109" s="454" t="s">
        <v>293</v>
      </c>
      <c r="C109" s="454"/>
      <c r="D109" s="454"/>
      <c r="E109" s="454"/>
      <c r="F109" s="454"/>
      <c r="G109" s="454"/>
      <c r="H109" s="454"/>
      <c r="I109" s="454"/>
      <c r="J109" s="454"/>
      <c r="K109" s="454"/>
      <c r="L109" s="454"/>
      <c r="M109" s="454"/>
      <c r="N109" s="454"/>
      <c r="O109" s="454"/>
      <c r="P109" s="454"/>
      <c r="Q109" s="454"/>
      <c r="R109" s="454"/>
      <c r="S109" s="454"/>
      <c r="T109" s="454"/>
      <c r="U109" s="454"/>
      <c r="V109" s="454"/>
      <c r="W109" s="454"/>
      <c r="X109" s="454"/>
      <c r="Y109" s="454"/>
      <c r="Z109" s="454"/>
      <c r="AA109" s="19"/>
    </row>
    <row r="110" spans="1:27" ht="19.5" customHeight="1">
      <c r="A110" s="19"/>
      <c r="B110" s="19"/>
      <c r="C110" s="19"/>
      <c r="D110" s="19"/>
      <c r="E110" s="19"/>
      <c r="F110" s="191" t="s">
        <v>284</v>
      </c>
      <c r="G110" s="19"/>
      <c r="H110" s="19"/>
      <c r="I110" s="19"/>
      <c r="J110" s="19"/>
      <c r="K110" s="151"/>
      <c r="L110" s="19"/>
      <c r="M110" s="192"/>
      <c r="N110" s="192"/>
      <c r="O110" s="192"/>
      <c r="P110" s="192"/>
      <c r="Q110" s="192"/>
      <c r="R110" s="192"/>
      <c r="S110" s="192"/>
      <c r="T110" s="192"/>
      <c r="U110" s="192"/>
      <c r="V110" s="192"/>
      <c r="W110" s="19"/>
      <c r="X110" s="19"/>
      <c r="Y110" s="19"/>
      <c r="Z110" s="19"/>
      <c r="AA110" s="19"/>
    </row>
    <row r="111" spans="1:27" ht="23.25" customHeight="1">
      <c r="A111" s="19"/>
      <c r="B111" s="19"/>
      <c r="C111" s="19"/>
      <c r="D111" s="19"/>
      <c r="E111" s="19"/>
      <c r="F111" s="19"/>
      <c r="G111" s="19"/>
      <c r="H111" s="19"/>
      <c r="I111" s="19"/>
      <c r="J111" s="19"/>
      <c r="K111" s="19"/>
      <c r="L111" s="19"/>
      <c r="M111" s="193"/>
      <c r="N111" s="193"/>
      <c r="O111" s="193"/>
      <c r="P111" s="193"/>
      <c r="Q111" s="193"/>
      <c r="R111" s="193"/>
      <c r="S111" s="193"/>
      <c r="T111" s="193"/>
      <c r="U111" s="193"/>
      <c r="V111" s="193"/>
      <c r="W111" s="19"/>
      <c r="X111" s="19"/>
      <c r="Y111" s="19"/>
      <c r="Z111" s="19"/>
      <c r="AA111" s="19"/>
    </row>
    <row r="112" spans="1:27" ht="21" customHeight="1">
      <c r="A112" s="19"/>
      <c r="B112" s="19"/>
      <c r="C112" s="19"/>
      <c r="D112" s="19"/>
      <c r="E112" s="19"/>
      <c r="F112" s="194" t="s">
        <v>285</v>
      </c>
      <c r="G112" s="19"/>
      <c r="H112" s="19"/>
      <c r="I112" s="19"/>
      <c r="J112" s="19"/>
      <c r="K112" s="151"/>
      <c r="L112" s="19"/>
      <c r="M112" s="195"/>
      <c r="N112" s="195"/>
      <c r="O112" s="195"/>
      <c r="P112" s="195"/>
      <c r="Q112" s="195"/>
      <c r="R112" s="195"/>
      <c r="S112" s="195"/>
      <c r="T112" s="195"/>
      <c r="U112" s="195"/>
      <c r="V112" s="195"/>
      <c r="W112" s="19"/>
      <c r="X112" s="19"/>
      <c r="Y112" s="19"/>
      <c r="Z112" s="19"/>
      <c r="AA112" s="19"/>
    </row>
    <row r="113" spans="1:27" ht="18" customHeight="1">
      <c r="A113" s="19"/>
      <c r="B113" s="196"/>
      <c r="C113" s="196"/>
      <c r="D113" s="196"/>
      <c r="E113" s="196"/>
      <c r="F113" s="197"/>
      <c r="G113" s="196"/>
      <c r="H113" s="196"/>
      <c r="I113" s="196"/>
      <c r="J113" s="196"/>
      <c r="K113" s="196"/>
      <c r="L113" s="196"/>
      <c r="M113" s="198"/>
      <c r="N113" s="198" t="s">
        <v>274</v>
      </c>
      <c r="O113" s="198"/>
      <c r="P113" s="198"/>
      <c r="Q113" s="198"/>
      <c r="R113" s="198"/>
      <c r="S113" s="198"/>
      <c r="T113" s="198"/>
      <c r="U113" s="198"/>
      <c r="V113" s="198"/>
      <c r="W113" s="196"/>
      <c r="X113" s="196"/>
      <c r="Y113" s="196"/>
      <c r="Z113" s="196"/>
      <c r="AA113" s="19"/>
    </row>
    <row r="114" spans="1:27" ht="15.75">
      <c r="A114" s="19"/>
      <c r="B114" s="202" t="s">
        <v>294</v>
      </c>
      <c r="C114" s="199"/>
      <c r="D114" s="199"/>
      <c r="E114" s="199"/>
      <c r="F114" s="199"/>
      <c r="G114" s="199"/>
      <c r="H114" s="199"/>
      <c r="I114" s="199"/>
      <c r="J114" s="199"/>
      <c r="K114" s="199"/>
      <c r="L114" s="199"/>
      <c r="M114" s="199"/>
      <c r="N114" s="199"/>
      <c r="O114" s="199"/>
      <c r="P114" s="199"/>
      <c r="Q114" s="199"/>
      <c r="R114" s="199"/>
      <c r="S114" s="199"/>
      <c r="T114" s="199"/>
      <c r="U114" s="199"/>
      <c r="V114" s="199"/>
      <c r="W114" s="199"/>
      <c r="X114" s="199"/>
      <c r="Y114" s="199"/>
      <c r="Z114" s="199"/>
      <c r="AA114" s="19"/>
    </row>
    <row r="115" spans="1:27" ht="15">
      <c r="A115" s="19"/>
      <c r="B115" s="185" t="s">
        <v>295</v>
      </c>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row>
    <row r="116" spans="1:27" ht="12.75">
      <c r="A116" s="19"/>
      <c r="B116" s="455" t="s">
        <v>296</v>
      </c>
      <c r="C116" s="455"/>
      <c r="D116" s="455"/>
      <c r="E116" s="455"/>
      <c r="F116" s="455"/>
      <c r="G116" s="455"/>
      <c r="H116" s="455"/>
      <c r="I116" s="455"/>
      <c r="J116" s="455"/>
      <c r="K116" s="455"/>
      <c r="L116" s="455"/>
      <c r="M116" s="455"/>
      <c r="N116" s="455"/>
      <c r="O116" s="455"/>
      <c r="P116" s="455"/>
      <c r="Q116" s="455"/>
      <c r="R116" s="455"/>
      <c r="S116" s="455"/>
      <c r="T116" s="455"/>
      <c r="U116" s="455"/>
      <c r="V116" s="455"/>
      <c r="W116" s="455"/>
      <c r="X116" s="455"/>
      <c r="Y116" s="455"/>
      <c r="Z116" s="455"/>
      <c r="AA116" s="19"/>
    </row>
    <row r="117" spans="1:27" ht="60" customHeight="1">
      <c r="A117" s="19"/>
      <c r="B117" s="456" t="s">
        <v>297</v>
      </c>
      <c r="C117" s="456"/>
      <c r="D117" s="456"/>
      <c r="E117" s="456"/>
      <c r="F117" s="456"/>
      <c r="G117" s="456"/>
      <c r="H117" s="456"/>
      <c r="I117" s="456"/>
      <c r="J117" s="456"/>
      <c r="K117" s="456"/>
      <c r="L117" s="456"/>
      <c r="M117" s="456"/>
      <c r="N117" s="456"/>
      <c r="O117" s="456"/>
      <c r="P117" s="456"/>
      <c r="Q117" s="456"/>
      <c r="R117" s="456"/>
      <c r="S117" s="456"/>
      <c r="T117" s="456"/>
      <c r="U117" s="456"/>
      <c r="V117" s="456"/>
      <c r="W117" s="456"/>
      <c r="X117" s="456"/>
      <c r="Y117" s="456"/>
      <c r="Z117" s="456"/>
      <c r="AA117" s="19"/>
    </row>
    <row r="118" spans="1:27" ht="47.25" customHeight="1">
      <c r="A118" s="19"/>
      <c r="B118" s="457" t="s">
        <v>298</v>
      </c>
      <c r="C118" s="457"/>
      <c r="D118" s="457"/>
      <c r="E118" s="457"/>
      <c r="F118" s="457"/>
      <c r="G118" s="457"/>
      <c r="H118" s="457"/>
      <c r="I118" s="457"/>
      <c r="J118" s="457"/>
      <c r="K118" s="457"/>
      <c r="L118" s="457"/>
      <c r="M118" s="457"/>
      <c r="N118" s="457"/>
      <c r="O118" s="457"/>
      <c r="P118" s="457"/>
      <c r="Q118" s="457"/>
      <c r="R118" s="457"/>
      <c r="S118" s="457"/>
      <c r="T118" s="457"/>
      <c r="U118" s="457"/>
      <c r="V118" s="457"/>
      <c r="W118" s="457"/>
      <c r="X118" s="457"/>
      <c r="Y118" s="457"/>
      <c r="Z118" s="457"/>
      <c r="AA118" s="19"/>
    </row>
    <row r="119" spans="1:27" ht="12" customHeight="1">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row>
    <row r="120" spans="1:27" ht="19.5" customHeight="1">
      <c r="A120" s="19"/>
      <c r="B120" s="19"/>
      <c r="C120" s="19"/>
      <c r="D120" s="19"/>
      <c r="E120" s="19"/>
      <c r="F120" s="191" t="s">
        <v>284</v>
      </c>
      <c r="G120" s="19"/>
      <c r="H120" s="19"/>
      <c r="I120" s="19"/>
      <c r="J120" s="19"/>
      <c r="K120" s="151"/>
      <c r="L120" s="19"/>
      <c r="M120" s="192"/>
      <c r="N120" s="192"/>
      <c r="O120" s="192"/>
      <c r="P120" s="192"/>
      <c r="Q120" s="192"/>
      <c r="R120" s="192"/>
      <c r="S120" s="192"/>
      <c r="T120" s="192"/>
      <c r="U120" s="192"/>
      <c r="V120" s="192"/>
      <c r="W120" s="19"/>
      <c r="X120" s="19"/>
      <c r="Y120" s="19"/>
      <c r="Z120" s="19"/>
      <c r="AA120" s="19"/>
    </row>
    <row r="121" spans="1:27" ht="16.5" customHeight="1">
      <c r="A121" s="19"/>
      <c r="B121" s="19"/>
      <c r="C121" s="19"/>
      <c r="D121" s="19"/>
      <c r="E121" s="19"/>
      <c r="F121" s="19"/>
      <c r="G121" s="19"/>
      <c r="H121" s="19"/>
      <c r="I121" s="19"/>
      <c r="J121" s="19"/>
      <c r="K121" s="19"/>
      <c r="L121" s="19"/>
      <c r="M121" s="193"/>
      <c r="N121" s="193"/>
      <c r="O121" s="193"/>
      <c r="P121" s="193"/>
      <c r="Q121" s="193"/>
      <c r="R121" s="193"/>
      <c r="S121" s="193"/>
      <c r="T121" s="193"/>
      <c r="U121" s="193"/>
      <c r="V121" s="193"/>
      <c r="W121" s="19"/>
      <c r="X121" s="19"/>
      <c r="Y121" s="19"/>
      <c r="Z121" s="19"/>
      <c r="AA121" s="19"/>
    </row>
    <row r="122" spans="1:27" ht="20.25" customHeight="1">
      <c r="A122" s="19"/>
      <c r="B122" s="19"/>
      <c r="C122" s="19"/>
      <c r="D122" s="19"/>
      <c r="E122" s="19"/>
      <c r="F122" s="194" t="s">
        <v>285</v>
      </c>
      <c r="G122" s="19"/>
      <c r="H122" s="19"/>
      <c r="I122" s="19"/>
      <c r="J122" s="19"/>
      <c r="K122" s="151"/>
      <c r="L122" s="19"/>
      <c r="M122" s="195"/>
      <c r="N122" s="195"/>
      <c r="O122" s="195"/>
      <c r="P122" s="195"/>
      <c r="Q122" s="195"/>
      <c r="R122" s="195"/>
      <c r="S122" s="195"/>
      <c r="T122" s="195"/>
      <c r="U122" s="195"/>
      <c r="V122" s="195"/>
      <c r="W122" s="19"/>
      <c r="X122" s="19"/>
      <c r="Y122" s="19"/>
      <c r="Z122" s="19"/>
      <c r="AA122" s="19"/>
    </row>
    <row r="123" spans="1:27" ht="12.75">
      <c r="A123" s="196"/>
      <c r="B123" s="196"/>
      <c r="C123" s="196"/>
      <c r="D123" s="196"/>
      <c r="E123" s="196"/>
      <c r="F123" s="197"/>
      <c r="G123" s="196"/>
      <c r="H123" s="196"/>
      <c r="I123" s="196"/>
      <c r="J123" s="196"/>
      <c r="K123" s="196"/>
      <c r="L123" s="196"/>
      <c r="M123" s="198"/>
      <c r="N123" s="198" t="s">
        <v>274</v>
      </c>
      <c r="O123" s="198"/>
      <c r="P123" s="198"/>
      <c r="Q123" s="198"/>
      <c r="R123" s="198"/>
      <c r="S123" s="198"/>
      <c r="T123" s="198"/>
      <c r="U123" s="198"/>
      <c r="V123" s="198"/>
      <c r="W123" s="196"/>
      <c r="X123" s="196"/>
      <c r="Y123" s="196"/>
      <c r="Z123" s="196"/>
      <c r="AA123" s="196"/>
    </row>
    <row r="124" spans="1:27" ht="15" customHeight="1">
      <c r="A124" s="19"/>
      <c r="B124" s="458" t="s">
        <v>299</v>
      </c>
      <c r="C124" s="458"/>
      <c r="D124" s="458"/>
      <c r="E124" s="458"/>
      <c r="F124" s="458"/>
      <c r="G124" s="458"/>
      <c r="H124" s="458"/>
      <c r="I124" s="458"/>
      <c r="J124" s="458"/>
      <c r="K124" s="458"/>
      <c r="L124" s="458"/>
      <c r="M124" s="458"/>
      <c r="N124" s="458"/>
      <c r="O124" s="458"/>
      <c r="P124" s="458"/>
      <c r="Q124" s="458"/>
      <c r="R124" s="458"/>
      <c r="S124" s="458"/>
      <c r="T124" s="458"/>
      <c r="U124" s="458"/>
      <c r="V124" s="458"/>
      <c r="W124" s="458"/>
      <c r="X124" s="458"/>
      <c r="Y124" s="458"/>
      <c r="Z124" s="458"/>
      <c r="AA124" s="19"/>
    </row>
    <row r="125" spans="1:27" ht="36.75" customHeight="1">
      <c r="A125" s="19"/>
      <c r="B125" s="459" t="s">
        <v>300</v>
      </c>
      <c r="C125" s="459"/>
      <c r="D125" s="459"/>
      <c r="E125" s="459"/>
      <c r="F125" s="459"/>
      <c r="G125" s="459"/>
      <c r="H125" s="459"/>
      <c r="I125" s="459"/>
      <c r="J125" s="459"/>
      <c r="K125" s="459"/>
      <c r="L125" s="459"/>
      <c r="M125" s="459"/>
      <c r="N125" s="459"/>
      <c r="O125" s="459"/>
      <c r="P125" s="459"/>
      <c r="Q125" s="459"/>
      <c r="R125" s="459"/>
      <c r="S125" s="459"/>
      <c r="T125" s="459"/>
      <c r="U125" s="459"/>
      <c r="V125" s="459"/>
      <c r="W125" s="459"/>
      <c r="X125" s="459"/>
      <c r="Y125" s="459"/>
      <c r="Z125" s="459"/>
      <c r="AA125" s="19"/>
    </row>
    <row r="126" spans="1:27" ht="38.25" customHeight="1">
      <c r="A126" s="19"/>
      <c r="B126" s="449" t="s">
        <v>301</v>
      </c>
      <c r="C126" s="449"/>
      <c r="D126" s="449"/>
      <c r="E126" s="449"/>
      <c r="F126" s="449"/>
      <c r="G126" s="449"/>
      <c r="H126" s="449"/>
      <c r="I126" s="449"/>
      <c r="J126" s="449"/>
      <c r="K126" s="449"/>
      <c r="L126" s="449"/>
      <c r="M126" s="449"/>
      <c r="N126" s="449"/>
      <c r="O126" s="449"/>
      <c r="P126" s="449"/>
      <c r="Q126" s="449"/>
      <c r="R126" s="449"/>
      <c r="S126" s="449"/>
      <c r="T126" s="449"/>
      <c r="U126" s="449"/>
      <c r="V126" s="449"/>
      <c r="W126" s="449"/>
      <c r="X126" s="449"/>
      <c r="Y126" s="449"/>
      <c r="Z126" s="449"/>
      <c r="AA126" s="19"/>
    </row>
    <row r="127" spans="1:27" ht="84" customHeight="1">
      <c r="A127" s="19"/>
      <c r="B127" s="449" t="s">
        <v>302</v>
      </c>
      <c r="C127" s="449"/>
      <c r="D127" s="449"/>
      <c r="E127" s="449"/>
      <c r="F127" s="449"/>
      <c r="G127" s="449"/>
      <c r="H127" s="449"/>
      <c r="I127" s="449"/>
      <c r="J127" s="449"/>
      <c r="K127" s="449"/>
      <c r="L127" s="449"/>
      <c r="M127" s="449"/>
      <c r="N127" s="449"/>
      <c r="O127" s="449"/>
      <c r="P127" s="449"/>
      <c r="Q127" s="449"/>
      <c r="R127" s="449"/>
      <c r="S127" s="449"/>
      <c r="T127" s="449"/>
      <c r="U127" s="449"/>
      <c r="V127" s="449"/>
      <c r="W127" s="449"/>
      <c r="X127" s="449"/>
      <c r="Y127" s="449"/>
      <c r="Z127" s="449"/>
      <c r="AA127" s="19"/>
    </row>
    <row r="128" spans="1:27" ht="64.5" customHeight="1">
      <c r="A128" s="19"/>
      <c r="B128" s="453" t="s">
        <v>303</v>
      </c>
      <c r="C128" s="453"/>
      <c r="D128" s="453"/>
      <c r="E128" s="453"/>
      <c r="F128" s="453"/>
      <c r="G128" s="453"/>
      <c r="H128" s="453"/>
      <c r="I128" s="453"/>
      <c r="J128" s="453"/>
      <c r="K128" s="453"/>
      <c r="L128" s="453"/>
      <c r="M128" s="453"/>
      <c r="N128" s="453"/>
      <c r="O128" s="453"/>
      <c r="P128" s="453"/>
      <c r="Q128" s="453"/>
      <c r="R128" s="453"/>
      <c r="S128" s="453"/>
      <c r="T128" s="453"/>
      <c r="U128" s="453"/>
      <c r="V128" s="453"/>
      <c r="W128" s="453"/>
      <c r="X128" s="453"/>
      <c r="Y128" s="453"/>
      <c r="Z128" s="453"/>
      <c r="AA128" s="19"/>
    </row>
    <row r="129" spans="1:27" ht="12.75">
      <c r="A129" s="19"/>
      <c r="B129" s="203"/>
      <c r="C129" s="203"/>
      <c r="D129" s="203"/>
      <c r="E129" s="203"/>
      <c r="F129" s="203"/>
      <c r="G129" s="203"/>
      <c r="H129" s="203"/>
      <c r="I129" s="203"/>
      <c r="J129" s="203"/>
      <c r="K129" s="203"/>
      <c r="L129" s="203"/>
      <c r="M129" s="203"/>
      <c r="N129" s="203"/>
      <c r="O129" s="203"/>
      <c r="P129" s="203"/>
      <c r="Q129" s="203"/>
      <c r="R129" s="203"/>
      <c r="S129" s="203"/>
      <c r="T129" s="203"/>
      <c r="U129" s="203"/>
      <c r="V129" s="203"/>
      <c r="W129" s="203"/>
      <c r="X129" s="203"/>
      <c r="Y129" s="203"/>
      <c r="Z129" s="203"/>
      <c r="AA129" s="19"/>
    </row>
    <row r="130" spans="1:27" ht="18.75" customHeight="1">
      <c r="A130" s="19"/>
      <c r="B130" s="204" t="s">
        <v>304</v>
      </c>
      <c r="C130" s="151" t="s">
        <v>669</v>
      </c>
      <c r="D130" s="205"/>
      <c r="E130" s="205"/>
      <c r="F130" s="205"/>
      <c r="G130" s="205"/>
      <c r="H130" s="205"/>
      <c r="I130" s="205"/>
      <c r="J130" s="205"/>
      <c r="K130" s="205"/>
      <c r="L130" s="205"/>
      <c r="M130" s="205"/>
      <c r="N130" s="205"/>
      <c r="O130" s="206"/>
      <c r="P130" s="206"/>
      <c r="Q130" s="206"/>
      <c r="R130" s="206"/>
      <c r="S130" s="206"/>
      <c r="T130" s="206"/>
      <c r="U130" s="206"/>
      <c r="V130" s="206"/>
      <c r="W130" s="206"/>
      <c r="X130" s="206"/>
      <c r="Y130" s="206"/>
      <c r="Z130" s="206"/>
      <c r="AA130" s="19"/>
    </row>
    <row r="131" spans="1:27" ht="12.75">
      <c r="A131" s="19"/>
      <c r="B131" s="205"/>
      <c r="C131" s="205"/>
      <c r="D131" s="205"/>
      <c r="E131" s="205"/>
      <c r="F131" s="205"/>
      <c r="G131" s="205"/>
      <c r="H131" s="205"/>
      <c r="I131" s="205"/>
      <c r="J131" s="205"/>
      <c r="K131" s="205"/>
      <c r="L131" s="205"/>
      <c r="M131" s="205"/>
      <c r="N131" s="205"/>
      <c r="O131" s="206"/>
      <c r="P131" s="206"/>
      <c r="Q131" s="206"/>
      <c r="R131" s="206"/>
      <c r="S131" s="206"/>
      <c r="T131" s="206"/>
      <c r="U131" s="206"/>
      <c r="V131" s="206"/>
      <c r="W131" s="206"/>
      <c r="X131" s="206"/>
      <c r="Y131" s="206"/>
      <c r="Z131" s="206"/>
      <c r="AA131" s="19"/>
    </row>
    <row r="132" spans="1:27" ht="18.75" customHeight="1">
      <c r="A132" s="19"/>
      <c r="B132" s="204" t="s">
        <v>305</v>
      </c>
      <c r="C132" s="151" t="s">
        <v>669</v>
      </c>
      <c r="D132" s="205"/>
      <c r="E132" s="205"/>
      <c r="F132" s="205"/>
      <c r="G132" s="205"/>
      <c r="H132" s="205"/>
      <c r="I132" s="205"/>
      <c r="J132" s="205"/>
      <c r="K132" s="205"/>
      <c r="L132" s="205"/>
      <c r="M132" s="205"/>
      <c r="N132" s="205"/>
      <c r="O132" s="206"/>
      <c r="P132" s="206"/>
      <c r="Q132" s="206"/>
      <c r="R132" s="206"/>
      <c r="S132" s="206"/>
      <c r="T132" s="206"/>
      <c r="U132" s="206" t="s">
        <v>265</v>
      </c>
      <c r="V132" s="206"/>
      <c r="W132" s="206"/>
      <c r="X132" s="206"/>
      <c r="Y132" s="206"/>
      <c r="Z132" s="206"/>
      <c r="AA132" s="19"/>
    </row>
    <row r="133" spans="1:27" ht="6.75" customHeight="1">
      <c r="A133" s="19"/>
      <c r="B133" s="205"/>
      <c r="C133" s="205"/>
      <c r="D133" s="205"/>
      <c r="E133" s="205"/>
      <c r="F133" s="205"/>
      <c r="G133" s="205"/>
      <c r="H133" s="205"/>
      <c r="I133" s="205"/>
      <c r="J133" s="205"/>
      <c r="K133" s="205"/>
      <c r="L133" s="205"/>
      <c r="M133" s="205"/>
      <c r="N133" s="205"/>
      <c r="O133" s="206"/>
      <c r="P133" s="206"/>
      <c r="Q133" s="206"/>
      <c r="R133" s="206"/>
      <c r="S133" s="206"/>
      <c r="T133" s="206"/>
      <c r="U133" s="206"/>
      <c r="V133" s="206"/>
      <c r="W133" s="206"/>
      <c r="X133" s="206"/>
      <c r="Y133" s="206"/>
      <c r="Z133" s="206"/>
      <c r="AA133" s="19"/>
    </row>
    <row r="134" spans="1:27" ht="25.5" customHeight="1">
      <c r="A134" s="19"/>
      <c r="B134" s="449" t="s">
        <v>306</v>
      </c>
      <c r="C134" s="449"/>
      <c r="D134" s="449"/>
      <c r="E134" s="449"/>
      <c r="F134" s="449"/>
      <c r="G134" s="449"/>
      <c r="H134" s="449"/>
      <c r="I134" s="449"/>
      <c r="J134" s="449"/>
      <c r="K134" s="449"/>
      <c r="L134" s="449"/>
      <c r="M134" s="449"/>
      <c r="N134" s="449"/>
      <c r="O134" s="207"/>
      <c r="P134" s="207"/>
      <c r="Q134" s="207"/>
      <c r="R134" s="207"/>
      <c r="S134" s="207"/>
      <c r="T134" s="207"/>
      <c r="U134" s="207"/>
      <c r="V134" s="207"/>
      <c r="W134" s="207"/>
      <c r="X134" s="207"/>
      <c r="Y134" s="207"/>
      <c r="Z134" s="207"/>
      <c r="AA134" s="19"/>
    </row>
    <row r="135" spans="1:27" ht="12.75">
      <c r="A135" s="19"/>
      <c r="B135" s="208"/>
      <c r="C135" s="208"/>
      <c r="D135" s="208"/>
      <c r="E135" s="208"/>
      <c r="F135" s="208"/>
      <c r="G135" s="208"/>
      <c r="H135" s="208"/>
      <c r="I135" s="208"/>
      <c r="J135" s="208"/>
      <c r="K135" s="208"/>
      <c r="L135" s="208"/>
      <c r="M135" s="208"/>
      <c r="N135" s="208"/>
      <c r="O135" s="450" t="s">
        <v>274</v>
      </c>
      <c r="P135" s="450"/>
      <c r="Q135" s="450"/>
      <c r="R135" s="450"/>
      <c r="S135" s="450"/>
      <c r="T135" s="450"/>
      <c r="U135" s="450"/>
      <c r="V135" s="450"/>
      <c r="W135" s="450"/>
      <c r="X135" s="450"/>
      <c r="Y135" s="450"/>
      <c r="Z135" s="450"/>
      <c r="AA135" s="19"/>
    </row>
    <row r="136" spans="1:27" ht="12.75">
      <c r="A136" s="19"/>
      <c r="B136" s="209"/>
      <c r="C136" s="209"/>
      <c r="D136" s="209"/>
      <c r="E136" s="209"/>
      <c r="F136" s="209"/>
      <c r="G136" s="209"/>
      <c r="H136" s="209"/>
      <c r="I136" s="209"/>
      <c r="J136" s="209"/>
      <c r="K136" s="209"/>
      <c r="L136" s="209"/>
      <c r="M136" s="209"/>
      <c r="N136" s="209"/>
      <c r="O136" s="445"/>
      <c r="P136" s="445"/>
      <c r="Q136" s="445"/>
      <c r="R136" s="445"/>
      <c r="S136" s="445"/>
      <c r="T136" s="445"/>
      <c r="U136" s="445"/>
      <c r="V136" s="445"/>
      <c r="W136" s="445"/>
      <c r="X136" s="445"/>
      <c r="Y136" s="445"/>
      <c r="Z136" s="445"/>
      <c r="AA136" s="19"/>
    </row>
    <row r="137" spans="1:27" ht="21" customHeight="1">
      <c r="A137" s="19"/>
      <c r="B137" s="204" t="s">
        <v>304</v>
      </c>
      <c r="C137" s="151" t="s">
        <v>669</v>
      </c>
      <c r="D137" s="209"/>
      <c r="E137" s="209"/>
      <c r="F137" s="209"/>
      <c r="G137" s="209"/>
      <c r="H137" s="209"/>
      <c r="I137" s="209"/>
      <c r="J137" s="209"/>
      <c r="K137" s="209"/>
      <c r="L137" s="209"/>
      <c r="M137" s="209"/>
      <c r="N137" s="209"/>
      <c r="O137" s="186"/>
      <c r="P137" s="186"/>
      <c r="Q137" s="186"/>
      <c r="R137" s="186"/>
      <c r="S137" s="186"/>
      <c r="T137" s="186"/>
      <c r="U137" s="186"/>
      <c r="V137" s="186"/>
      <c r="W137" s="186"/>
      <c r="X137" s="186"/>
      <c r="Y137" s="186"/>
      <c r="Z137" s="186"/>
      <c r="AA137" s="19"/>
    </row>
    <row r="138" spans="1:27" ht="12.75">
      <c r="A138" s="19"/>
      <c r="B138" s="205"/>
      <c r="C138" s="205"/>
      <c r="D138" s="209"/>
      <c r="E138" s="209"/>
      <c r="F138" s="209"/>
      <c r="G138" s="209"/>
      <c r="H138" s="209"/>
      <c r="I138" s="209"/>
      <c r="J138" s="209"/>
      <c r="K138" s="209"/>
      <c r="L138" s="209"/>
      <c r="M138" s="209"/>
      <c r="N138" s="209"/>
      <c r="O138" s="186"/>
      <c r="P138" s="186"/>
      <c r="Q138" s="186"/>
      <c r="R138" s="186"/>
      <c r="S138" s="186"/>
      <c r="T138" s="186"/>
      <c r="U138" s="186"/>
      <c r="V138" s="186"/>
      <c r="W138" s="186"/>
      <c r="X138" s="186"/>
      <c r="Y138" s="186"/>
      <c r="Z138" s="186"/>
      <c r="AA138" s="19"/>
    </row>
    <row r="139" spans="1:27" ht="19.5" customHeight="1">
      <c r="A139" s="19"/>
      <c r="B139" s="204" t="s">
        <v>305</v>
      </c>
      <c r="C139" s="151" t="s">
        <v>669</v>
      </c>
      <c r="D139" s="209"/>
      <c r="E139" s="209"/>
      <c r="F139" s="209"/>
      <c r="G139" s="209"/>
      <c r="H139" s="209"/>
      <c r="I139" s="209"/>
      <c r="J139" s="209"/>
      <c r="K139" s="209"/>
      <c r="L139" s="209"/>
      <c r="M139" s="209"/>
      <c r="N139" s="209"/>
      <c r="O139" s="210"/>
      <c r="P139" s="210"/>
      <c r="Q139" s="210"/>
      <c r="R139" s="210"/>
      <c r="S139" s="210"/>
      <c r="T139" s="210"/>
      <c r="U139" s="210"/>
      <c r="V139" s="210"/>
      <c r="W139" s="210"/>
      <c r="X139" s="210"/>
      <c r="Y139" s="210"/>
      <c r="Z139" s="210"/>
      <c r="AA139" s="19"/>
    </row>
    <row r="140" spans="1:27" ht="6" customHeight="1">
      <c r="A140" s="19"/>
      <c r="B140" s="209"/>
      <c r="C140" s="209"/>
      <c r="D140" s="209"/>
      <c r="E140" s="209"/>
      <c r="F140" s="209"/>
      <c r="G140" s="209"/>
      <c r="H140" s="209"/>
      <c r="I140" s="209"/>
      <c r="J140" s="209"/>
      <c r="K140" s="209"/>
      <c r="L140" s="209"/>
      <c r="M140" s="209"/>
      <c r="N140" s="209"/>
      <c r="O140" s="210"/>
      <c r="P140" s="210"/>
      <c r="Q140" s="210"/>
      <c r="R140" s="210"/>
      <c r="S140" s="210"/>
      <c r="T140" s="210"/>
      <c r="U140" s="210"/>
      <c r="V140" s="210"/>
      <c r="W140" s="210"/>
      <c r="X140" s="210"/>
      <c r="Y140" s="210"/>
      <c r="Z140" s="210"/>
      <c r="AA140" s="19"/>
    </row>
    <row r="141" spans="1:27" ht="51" customHeight="1">
      <c r="A141" s="19"/>
      <c r="B141" s="449" t="s">
        <v>307</v>
      </c>
      <c r="C141" s="449"/>
      <c r="D141" s="449"/>
      <c r="E141" s="449"/>
      <c r="F141" s="449"/>
      <c r="G141" s="449"/>
      <c r="H141" s="449"/>
      <c r="I141" s="449"/>
      <c r="J141" s="449"/>
      <c r="K141" s="449"/>
      <c r="L141" s="449"/>
      <c r="M141" s="449"/>
      <c r="N141" s="449"/>
      <c r="O141" s="206"/>
      <c r="P141" s="206"/>
      <c r="Q141" s="206"/>
      <c r="R141" s="206"/>
      <c r="S141" s="206"/>
      <c r="T141" s="206"/>
      <c r="U141" s="206"/>
      <c r="V141" s="206"/>
      <c r="W141" s="206"/>
      <c r="X141" s="206"/>
      <c r="Y141" s="206"/>
      <c r="Z141" s="206"/>
      <c r="AA141" s="19"/>
    </row>
    <row r="142" spans="1:27" ht="12.75">
      <c r="A142" s="19"/>
      <c r="B142" s="209"/>
      <c r="C142" s="209"/>
      <c r="D142" s="209"/>
      <c r="E142" s="209"/>
      <c r="F142" s="209"/>
      <c r="G142" s="209"/>
      <c r="H142" s="209"/>
      <c r="I142" s="209"/>
      <c r="J142" s="209"/>
      <c r="K142" s="209"/>
      <c r="L142" s="209"/>
      <c r="M142" s="209"/>
      <c r="N142" s="209"/>
      <c r="O142" s="450" t="s">
        <v>274</v>
      </c>
      <c r="P142" s="450"/>
      <c r="Q142" s="450"/>
      <c r="R142" s="450"/>
      <c r="S142" s="450"/>
      <c r="T142" s="450"/>
      <c r="U142" s="450"/>
      <c r="V142" s="450"/>
      <c r="W142" s="450"/>
      <c r="X142" s="450"/>
      <c r="Y142" s="450"/>
      <c r="Z142" s="450"/>
      <c r="AA142" s="19"/>
    </row>
    <row r="143" spans="1:27" ht="12.75">
      <c r="A143" s="19"/>
      <c r="B143" s="203"/>
      <c r="C143" s="203"/>
      <c r="D143" s="203"/>
      <c r="E143" s="203"/>
      <c r="F143" s="203"/>
      <c r="G143" s="203"/>
      <c r="H143" s="203"/>
      <c r="I143" s="203"/>
      <c r="J143" s="203"/>
      <c r="K143" s="203"/>
      <c r="L143" s="203"/>
      <c r="M143" s="203"/>
      <c r="N143" s="203"/>
      <c r="O143" s="19"/>
      <c r="P143" s="19"/>
      <c r="Q143" s="19"/>
      <c r="R143" s="19"/>
      <c r="S143" s="19"/>
      <c r="T143" s="19"/>
      <c r="U143" s="19"/>
      <c r="V143" s="19"/>
      <c r="W143" s="19"/>
      <c r="X143" s="19"/>
      <c r="Y143" s="19"/>
      <c r="Z143" s="19"/>
      <c r="AA143" s="19"/>
    </row>
    <row r="144" spans="1:27" ht="6.75" customHeight="1">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row>
    <row r="145" spans="1:27" ht="12.75">
      <c r="A145" s="19"/>
      <c r="B145" s="451"/>
      <c r="C145" s="451"/>
      <c r="D145" s="19"/>
      <c r="E145" s="451"/>
      <c r="F145" s="451"/>
      <c r="G145" s="451"/>
      <c r="H145" s="451"/>
      <c r="I145" s="19"/>
      <c r="J145" s="451"/>
      <c r="K145" s="451"/>
      <c r="L145" s="451"/>
      <c r="M145" s="451"/>
      <c r="N145" s="19"/>
      <c r="O145" s="451"/>
      <c r="P145" s="451"/>
      <c r="Q145" s="451"/>
      <c r="R145" s="451"/>
      <c r="S145" s="451"/>
      <c r="T145" s="451"/>
      <c r="U145" s="451"/>
      <c r="V145" s="451"/>
      <c r="W145" s="451"/>
      <c r="X145" s="451"/>
      <c r="Y145" s="451"/>
      <c r="Z145" s="451"/>
      <c r="AA145" s="19"/>
    </row>
    <row r="146" spans="1:27" ht="21.75" customHeight="1">
      <c r="A146" s="19"/>
      <c r="B146" s="451"/>
      <c r="C146" s="451"/>
      <c r="D146" s="19"/>
      <c r="E146" s="451"/>
      <c r="F146" s="451"/>
      <c r="G146" s="451"/>
      <c r="H146" s="451"/>
      <c r="I146" s="19"/>
      <c r="J146" s="451"/>
      <c r="K146" s="451"/>
      <c r="L146" s="451"/>
      <c r="M146" s="451"/>
      <c r="N146" s="19"/>
      <c r="O146" s="451"/>
      <c r="P146" s="451"/>
      <c r="Q146" s="451"/>
      <c r="R146" s="451"/>
      <c r="S146" s="451"/>
      <c r="T146" s="451"/>
      <c r="U146" s="451"/>
      <c r="V146" s="451"/>
      <c r="W146" s="451"/>
      <c r="X146" s="451"/>
      <c r="Y146" s="451"/>
      <c r="Z146" s="451"/>
      <c r="AA146" s="19"/>
    </row>
    <row r="147" spans="1:27" ht="12.75">
      <c r="A147" s="19"/>
      <c r="B147" s="451"/>
      <c r="C147" s="451"/>
      <c r="D147" s="19"/>
      <c r="E147" s="451"/>
      <c r="F147" s="451"/>
      <c r="G147" s="451"/>
      <c r="H147" s="451"/>
      <c r="I147" s="19"/>
      <c r="J147" s="451"/>
      <c r="K147" s="451"/>
      <c r="L147" s="451"/>
      <c r="M147" s="451"/>
      <c r="N147" s="19"/>
      <c r="O147" s="451"/>
      <c r="P147" s="451"/>
      <c r="Q147" s="451"/>
      <c r="R147" s="451"/>
      <c r="S147" s="451"/>
      <c r="T147" s="451"/>
      <c r="U147" s="451"/>
      <c r="V147" s="451"/>
      <c r="W147" s="451"/>
      <c r="X147" s="451"/>
      <c r="Y147" s="451"/>
      <c r="Z147" s="451"/>
      <c r="AA147" s="19"/>
    </row>
    <row r="148" spans="1:27" ht="12.75">
      <c r="A148" s="19"/>
      <c r="B148" s="452"/>
      <c r="C148" s="452"/>
      <c r="D148" s="19"/>
      <c r="E148" s="452"/>
      <c r="F148" s="452"/>
      <c r="G148" s="452"/>
      <c r="H148" s="452"/>
      <c r="I148" s="19"/>
      <c r="J148" s="452"/>
      <c r="K148" s="452"/>
      <c r="L148" s="452"/>
      <c r="M148" s="452"/>
      <c r="N148" s="19"/>
      <c r="O148" s="452"/>
      <c r="P148" s="452"/>
      <c r="Q148" s="452"/>
      <c r="R148" s="452"/>
      <c r="S148" s="452"/>
      <c r="T148" s="452"/>
      <c r="U148" s="452"/>
      <c r="V148" s="452"/>
      <c r="W148" s="452"/>
      <c r="X148" s="452"/>
      <c r="Y148" s="452"/>
      <c r="Z148" s="452"/>
      <c r="AA148" s="19"/>
    </row>
    <row r="149" spans="1:27" ht="12.75">
      <c r="A149" s="19"/>
      <c r="B149" s="211" t="s">
        <v>308</v>
      </c>
      <c r="C149" s="19"/>
      <c r="D149" s="19"/>
      <c r="E149" s="445" t="s">
        <v>309</v>
      </c>
      <c r="F149" s="445"/>
      <c r="G149" s="445"/>
      <c r="H149" s="445"/>
      <c r="I149" s="19"/>
      <c r="J149" s="445" t="s">
        <v>310</v>
      </c>
      <c r="K149" s="445"/>
      <c r="L149" s="445"/>
      <c r="M149" s="445"/>
      <c r="N149" s="19"/>
      <c r="O149" s="445" t="s">
        <v>311</v>
      </c>
      <c r="P149" s="445"/>
      <c r="Q149" s="445"/>
      <c r="R149" s="445"/>
      <c r="S149" s="445"/>
      <c r="T149" s="445"/>
      <c r="U149" s="445"/>
      <c r="V149" s="445"/>
      <c r="W149" s="445"/>
      <c r="X149" s="445"/>
      <c r="Y149" s="445"/>
      <c r="Z149" s="445"/>
      <c r="AA149" s="19"/>
    </row>
    <row r="150" spans="1:27" ht="12.75">
      <c r="A150" s="19"/>
      <c r="B150" s="211"/>
      <c r="C150" s="19"/>
      <c r="D150" s="19"/>
      <c r="E150" s="186"/>
      <c r="F150" s="186"/>
      <c r="G150" s="186"/>
      <c r="H150" s="186"/>
      <c r="I150" s="19"/>
      <c r="J150" s="186"/>
      <c r="K150" s="186"/>
      <c r="L150" s="186"/>
      <c r="M150" s="186"/>
      <c r="N150" s="19"/>
      <c r="O150" s="186"/>
      <c r="P150" s="186"/>
      <c r="Q150" s="186"/>
      <c r="R150" s="186"/>
      <c r="S150" s="186"/>
      <c r="T150" s="186"/>
      <c r="U150" s="186"/>
      <c r="V150" s="186"/>
      <c r="W150" s="186"/>
      <c r="X150" s="186"/>
      <c r="Y150" s="186"/>
      <c r="Z150" s="186"/>
      <c r="AA150" s="19"/>
    </row>
    <row r="151" spans="1:27" ht="12.75">
      <c r="A151" s="19"/>
      <c r="B151" s="212" t="s">
        <v>312</v>
      </c>
      <c r="C151" s="19"/>
      <c r="D151" s="19"/>
      <c r="E151" s="186"/>
      <c r="F151" s="186"/>
      <c r="G151" s="186"/>
      <c r="H151" s="186"/>
      <c r="I151" s="19"/>
      <c r="J151" s="186"/>
      <c r="K151" s="186"/>
      <c r="L151" s="186"/>
      <c r="M151" s="186"/>
      <c r="N151" s="19"/>
      <c r="O151" s="186"/>
      <c r="P151" s="186"/>
      <c r="Q151" s="186"/>
      <c r="R151" s="186"/>
      <c r="S151" s="186"/>
      <c r="T151" s="186"/>
      <c r="U151" s="186"/>
      <c r="V151" s="186"/>
      <c r="W151" s="186"/>
      <c r="X151" s="186"/>
      <c r="Y151" s="186"/>
      <c r="Z151" s="186"/>
      <c r="AA151" s="19"/>
    </row>
    <row r="152" spans="1:27" ht="12.75">
      <c r="A152" s="56"/>
      <c r="B152" s="446" t="s">
        <v>313</v>
      </c>
      <c r="C152" s="447"/>
      <c r="D152" s="447"/>
      <c r="E152" s="447"/>
      <c r="F152" s="447"/>
      <c r="G152" s="447"/>
      <c r="H152" s="447"/>
      <c r="I152" s="447"/>
      <c r="J152" s="447"/>
      <c r="K152" s="447"/>
      <c r="L152" s="446" t="s">
        <v>314</v>
      </c>
      <c r="M152" s="447"/>
      <c r="N152" s="447"/>
      <c r="O152" s="447"/>
      <c r="P152" s="447"/>
      <c r="Q152" s="447"/>
      <c r="R152" s="447"/>
      <c r="S152" s="447"/>
      <c r="T152" s="447"/>
      <c r="U152" s="447"/>
      <c r="V152" s="447"/>
      <c r="W152" s="447"/>
      <c r="X152" s="447"/>
      <c r="Y152" s="447"/>
      <c r="Z152" s="447"/>
      <c r="AA152" s="56"/>
    </row>
    <row r="153" spans="1:27" ht="12.75">
      <c r="A153" s="56"/>
      <c r="B153" s="213" t="s">
        <v>315</v>
      </c>
      <c r="C153" s="214" t="s">
        <v>316</v>
      </c>
      <c r="D153" s="214"/>
      <c r="E153" s="214"/>
      <c r="F153" s="214"/>
      <c r="G153" s="214" t="s">
        <v>315</v>
      </c>
      <c r="H153" s="214" t="s">
        <v>316</v>
      </c>
      <c r="I153" s="215"/>
      <c r="J153" s="216"/>
      <c r="K153" s="217"/>
      <c r="L153" s="218" t="s">
        <v>315</v>
      </c>
      <c r="M153" s="448" t="s">
        <v>317</v>
      </c>
      <c r="N153" s="448"/>
      <c r="O153" s="448"/>
      <c r="P153" s="448"/>
      <c r="Q153" s="448"/>
      <c r="R153" s="448"/>
      <c r="S153" s="448"/>
      <c r="T153" s="448"/>
      <c r="U153" s="448"/>
      <c r="V153" s="448"/>
      <c r="W153" s="448"/>
      <c r="X153" s="448"/>
      <c r="Y153" s="448"/>
      <c r="Z153" s="448"/>
      <c r="AA153" s="56"/>
    </row>
    <row r="154" spans="1:27" ht="140.25">
      <c r="A154" s="56"/>
      <c r="B154" s="219" t="s">
        <v>318</v>
      </c>
      <c r="C154" s="438" t="s">
        <v>319</v>
      </c>
      <c r="D154" s="439"/>
      <c r="E154" s="439"/>
      <c r="F154" s="440"/>
      <c r="G154" s="220" t="s">
        <v>320</v>
      </c>
      <c r="H154" s="438" t="s">
        <v>321</v>
      </c>
      <c r="I154" s="441"/>
      <c r="J154" s="441"/>
      <c r="K154" s="442"/>
      <c r="L154" s="221" t="s">
        <v>322</v>
      </c>
      <c r="M154" s="443" t="s">
        <v>323</v>
      </c>
      <c r="N154" s="444"/>
      <c r="O154" s="444"/>
      <c r="P154" s="444"/>
      <c r="Q154" s="444"/>
      <c r="R154" s="444"/>
      <c r="S154" s="444"/>
      <c r="T154" s="444"/>
      <c r="U154" s="444"/>
      <c r="V154" s="444"/>
      <c r="W154" s="444"/>
      <c r="X154" s="444"/>
      <c r="Y154" s="444"/>
      <c r="Z154" s="444"/>
      <c r="AA154" s="56"/>
    </row>
    <row r="155" spans="1:27" ht="12.75">
      <c r="A155" s="56"/>
      <c r="B155" s="222" t="s">
        <v>324</v>
      </c>
      <c r="C155" s="222"/>
      <c r="D155" s="223"/>
      <c r="E155" s="223"/>
      <c r="F155" s="223"/>
      <c r="G155" s="223"/>
      <c r="H155" s="223"/>
      <c r="I155" s="223"/>
      <c r="J155" s="223"/>
      <c r="K155" s="223"/>
      <c r="L155" s="224"/>
      <c r="M155" s="225"/>
      <c r="N155" s="226"/>
      <c r="O155" s="226"/>
      <c r="P155" s="226"/>
      <c r="Q155" s="226"/>
      <c r="R155" s="226"/>
      <c r="S155" s="226"/>
      <c r="T155" s="226"/>
      <c r="U155" s="226"/>
      <c r="V155" s="226"/>
      <c r="W155" s="226"/>
      <c r="X155" s="226"/>
      <c r="Y155" s="226"/>
      <c r="Z155" s="226"/>
      <c r="AA155" s="56"/>
    </row>
    <row r="156" spans="1:27" ht="14.25">
      <c r="A156" s="19"/>
      <c r="B156" s="179" t="s">
        <v>275</v>
      </c>
      <c r="C156" s="19"/>
      <c r="D156" s="19"/>
      <c r="E156" s="19"/>
      <c r="F156" s="19"/>
      <c r="G156" s="19"/>
      <c r="H156" s="19"/>
      <c r="I156" s="19"/>
      <c r="J156" s="19"/>
      <c r="K156" s="19"/>
      <c r="L156" s="19"/>
      <c r="M156" s="19"/>
      <c r="N156" s="19"/>
      <c r="O156" s="19"/>
      <c r="P156" s="19"/>
      <c r="Q156" s="19"/>
      <c r="R156" s="19"/>
      <c r="S156" s="19"/>
      <c r="T156" s="19"/>
      <c r="U156" s="19"/>
      <c r="V156" s="56" t="s">
        <v>325</v>
      </c>
      <c r="W156" s="19"/>
      <c r="X156" s="19"/>
      <c r="Y156" s="19"/>
      <c r="Z156" s="19"/>
      <c r="AA156" s="19"/>
    </row>
    <row r="157" spans="1:27" ht="12.75">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row>
  </sheetData>
  <sheetProtection password="CF8D" sheet="1" objects="1" scenarios="1"/>
  <mergeCells count="129">
    <mergeCell ref="D2:H2"/>
    <mergeCell ref="I2:P2"/>
    <mergeCell ref="U2:Z2"/>
    <mergeCell ref="B3:Z3"/>
    <mergeCell ref="C6:H8"/>
    <mergeCell ref="P7:Y7"/>
    <mergeCell ref="C10:F10"/>
    <mergeCell ref="H10:L10"/>
    <mergeCell ref="N10:P10"/>
    <mergeCell ref="T10:U10"/>
    <mergeCell ref="F13:H13"/>
    <mergeCell ref="J13:O13"/>
    <mergeCell ref="Q13:Y13"/>
    <mergeCell ref="F16:H16"/>
    <mergeCell ref="J16:O16"/>
    <mergeCell ref="Q16:Y16"/>
    <mergeCell ref="D19:L19"/>
    <mergeCell ref="O19:Y19"/>
    <mergeCell ref="O20:S20"/>
    <mergeCell ref="J22:L22"/>
    <mergeCell ref="K24:N24"/>
    <mergeCell ref="O24:Q24"/>
    <mergeCell ref="R24:Y24"/>
    <mergeCell ref="F26:G26"/>
    <mergeCell ref="J26:K26"/>
    <mergeCell ref="O26:Q26"/>
    <mergeCell ref="S26:W26"/>
    <mergeCell ref="B45:N45"/>
    <mergeCell ref="O45:R45"/>
    <mergeCell ref="T45:Z45"/>
    <mergeCell ref="O46:R46"/>
    <mergeCell ref="T46:Z46"/>
    <mergeCell ref="B47:N47"/>
    <mergeCell ref="O47:R47"/>
    <mergeCell ref="T47:Z47"/>
    <mergeCell ref="B49:N49"/>
    <mergeCell ref="O49:R49"/>
    <mergeCell ref="T49:Z49"/>
    <mergeCell ref="O50:R50"/>
    <mergeCell ref="T50:Z50"/>
    <mergeCell ref="B48:N48"/>
    <mergeCell ref="O48:R48"/>
    <mergeCell ref="T48:Z48"/>
    <mergeCell ref="O52:R52"/>
    <mergeCell ref="T52:Z52"/>
    <mergeCell ref="O53:R53"/>
    <mergeCell ref="T53:Z53"/>
    <mergeCell ref="O51:R51"/>
    <mergeCell ref="T51:Z51"/>
    <mergeCell ref="B54:N54"/>
    <mergeCell ref="O54:R54"/>
    <mergeCell ref="T54:Z54"/>
    <mergeCell ref="B55:N55"/>
    <mergeCell ref="O55:R55"/>
    <mergeCell ref="T55:Z55"/>
    <mergeCell ref="O58:R58"/>
    <mergeCell ref="T58:Z58"/>
    <mergeCell ref="O56:R56"/>
    <mergeCell ref="T56:Z56"/>
    <mergeCell ref="O57:R57"/>
    <mergeCell ref="T57:Z57"/>
    <mergeCell ref="O61:R61"/>
    <mergeCell ref="T61:Z61"/>
    <mergeCell ref="O62:R62"/>
    <mergeCell ref="T62:Z62"/>
    <mergeCell ref="O59:R59"/>
    <mergeCell ref="T59:Z59"/>
    <mergeCell ref="O60:R60"/>
    <mergeCell ref="T60:Z60"/>
    <mergeCell ref="B64:Z64"/>
    <mergeCell ref="B65:Z65"/>
    <mergeCell ref="B66:Z66"/>
    <mergeCell ref="D68:F68"/>
    <mergeCell ref="H68:L68"/>
    <mergeCell ref="N68:P68"/>
    <mergeCell ref="T68:W68"/>
    <mergeCell ref="T69:W69"/>
    <mergeCell ref="G70:J70"/>
    <mergeCell ref="L70:Q70"/>
    <mergeCell ref="D72:F72"/>
    <mergeCell ref="H72:L72"/>
    <mergeCell ref="N72:P72"/>
    <mergeCell ref="T72:W72"/>
    <mergeCell ref="T73:W73"/>
    <mergeCell ref="G74:J74"/>
    <mergeCell ref="L74:Q74"/>
    <mergeCell ref="D76:F76"/>
    <mergeCell ref="H76:L76"/>
    <mergeCell ref="N76:P76"/>
    <mergeCell ref="T76:W76"/>
    <mergeCell ref="T77:W77"/>
    <mergeCell ref="G78:J78"/>
    <mergeCell ref="L78:Q78"/>
    <mergeCell ref="N80:X81"/>
    <mergeCell ref="N82:Y82"/>
    <mergeCell ref="B89:Z89"/>
    <mergeCell ref="B96:Z96"/>
    <mergeCell ref="B103:Z103"/>
    <mergeCell ref="B104:Z104"/>
    <mergeCell ref="B105:Z105"/>
    <mergeCell ref="B106:Z106"/>
    <mergeCell ref="B108:Z108"/>
    <mergeCell ref="B109:Z109"/>
    <mergeCell ref="B116:Z116"/>
    <mergeCell ref="B117:Z117"/>
    <mergeCell ref="B118:Z118"/>
    <mergeCell ref="B124:Z124"/>
    <mergeCell ref="B125:Z125"/>
    <mergeCell ref="B126:Z126"/>
    <mergeCell ref="B127:Z127"/>
    <mergeCell ref="B128:Z128"/>
    <mergeCell ref="B134:N134"/>
    <mergeCell ref="O135:Z135"/>
    <mergeCell ref="O136:Z136"/>
    <mergeCell ref="B141:N141"/>
    <mergeCell ref="O142:Z142"/>
    <mergeCell ref="B145:C148"/>
    <mergeCell ref="E145:H148"/>
    <mergeCell ref="J145:M148"/>
    <mergeCell ref="O145:Z148"/>
    <mergeCell ref="C154:F154"/>
    <mergeCell ref="H154:K154"/>
    <mergeCell ref="M154:Z154"/>
    <mergeCell ref="E149:H149"/>
    <mergeCell ref="J149:M149"/>
    <mergeCell ref="O149:Z149"/>
    <mergeCell ref="B152:K152"/>
    <mergeCell ref="L152:Z152"/>
    <mergeCell ref="M153:Z153"/>
  </mergeCells>
  <printOptions/>
  <pageMargins left="0.4" right="0.31496062992125984" top="0.21" bottom="0.31496062992125984" header="0.1968503937007874" footer="0.31496062992125984"/>
  <pageSetup horizontalDpi="600" verticalDpi="600" orientation="portrait" paperSize="9" scale="47" r:id="rId2"/>
  <rowBreaks count="1" manualBreakCount="1">
    <brk id="85" max="255" man="1"/>
  </rowBreaks>
  <drawing r:id="rId1"/>
</worksheet>
</file>

<file path=xl/worksheets/sheet3.xml><?xml version="1.0" encoding="utf-8"?>
<worksheet xmlns="http://schemas.openxmlformats.org/spreadsheetml/2006/main" xmlns:r="http://schemas.openxmlformats.org/officeDocument/2006/relationships">
  <dimension ref="A2:I56"/>
  <sheetViews>
    <sheetView view="pageBreakPreview" zoomScaleSheetLayoutView="100" zoomScalePageLayoutView="0" workbookViewId="0" topLeftCell="A57">
      <selection activeCell="A1" sqref="A1:IV56"/>
    </sheetView>
  </sheetViews>
  <sheetFormatPr defaultColWidth="8.796875" defaultRowHeight="12.75" customHeight="1"/>
  <cols>
    <col min="1" max="1" width="76.3984375" style="227" customWidth="1"/>
    <col min="2" max="6" width="9" style="227" customWidth="1"/>
    <col min="7" max="7" width="8.8984375" style="227" customWidth="1"/>
    <col min="8" max="8" width="7.09765625" style="227" customWidth="1"/>
    <col min="9" max="9" width="12.09765625" style="227" customWidth="1"/>
    <col min="10" max="16384" width="9" style="227" customWidth="1"/>
  </cols>
  <sheetData>
    <row r="1" ht="12.75" customHeight="1" hidden="1"/>
    <row r="2" ht="12.75" customHeight="1" hidden="1">
      <c r="A2" s="228"/>
    </row>
    <row r="3" ht="12.75" customHeight="1" hidden="1"/>
    <row r="4" ht="12.75" customHeight="1" hidden="1">
      <c r="A4" s="229"/>
    </row>
    <row r="5" ht="12.75" customHeight="1" hidden="1">
      <c r="A5" s="229"/>
    </row>
    <row r="6" spans="1:7" ht="12.75" customHeight="1" hidden="1">
      <c r="A6" s="230"/>
      <c r="G6" s="231"/>
    </row>
    <row r="7" spans="1:7" ht="12.75" customHeight="1" hidden="1">
      <c r="A7" s="231" t="s">
        <v>326</v>
      </c>
      <c r="G7" s="231"/>
    </row>
    <row r="8" ht="12.75" customHeight="1" hidden="1">
      <c r="G8" s="231"/>
    </row>
    <row r="9" spans="1:7" ht="12.75" customHeight="1" hidden="1">
      <c r="A9" s="232" t="s">
        <v>327</v>
      </c>
      <c r="G9" s="231"/>
    </row>
    <row r="10" spans="1:7" ht="12.75" customHeight="1" hidden="1">
      <c r="A10" s="232" t="s">
        <v>328</v>
      </c>
      <c r="G10" s="231"/>
    </row>
    <row r="11" spans="1:7" ht="12.75" customHeight="1" hidden="1">
      <c r="A11" s="232" t="s">
        <v>329</v>
      </c>
      <c r="G11" s="231"/>
    </row>
    <row r="12" spans="1:7" ht="12.75" customHeight="1" hidden="1">
      <c r="A12" s="232"/>
      <c r="G12" s="231"/>
    </row>
    <row r="13" spans="1:7" ht="12.75" customHeight="1" hidden="1">
      <c r="A13" s="227" t="s">
        <v>330</v>
      </c>
      <c r="G13" s="231"/>
    </row>
    <row r="14" spans="1:7" ht="12.75" customHeight="1" hidden="1">
      <c r="A14" s="232" t="s">
        <v>331</v>
      </c>
      <c r="G14" s="231"/>
    </row>
    <row r="15" spans="1:7" ht="12.75" customHeight="1" hidden="1">
      <c r="A15" s="227" t="s">
        <v>332</v>
      </c>
      <c r="G15" s="231"/>
    </row>
    <row r="16" spans="1:7" ht="12.75" customHeight="1" hidden="1">
      <c r="A16" s="227" t="s">
        <v>333</v>
      </c>
      <c r="G16" s="231"/>
    </row>
    <row r="17" spans="1:7" ht="12.75" customHeight="1" hidden="1">
      <c r="A17" s="227" t="s">
        <v>334</v>
      </c>
      <c r="G17" s="231"/>
    </row>
    <row r="18" ht="12.75" customHeight="1" hidden="1">
      <c r="G18" s="231"/>
    </row>
    <row r="19" spans="1:7" ht="12.75" customHeight="1" hidden="1">
      <c r="A19" s="227" t="s">
        <v>335</v>
      </c>
      <c r="G19" s="231"/>
    </row>
    <row r="20" spans="1:7" ht="12.75" customHeight="1" hidden="1">
      <c r="A20" s="227" t="s">
        <v>336</v>
      </c>
      <c r="G20" s="231"/>
    </row>
    <row r="21" spans="1:7" ht="12.75" customHeight="1" hidden="1">
      <c r="A21" s="227" t="s">
        <v>337</v>
      </c>
      <c r="G21" s="231"/>
    </row>
    <row r="22" spans="1:7" ht="12.75" customHeight="1" hidden="1">
      <c r="A22" s="227" t="s">
        <v>338</v>
      </c>
      <c r="G22" s="231"/>
    </row>
    <row r="23" spans="1:7" ht="12.75" customHeight="1" hidden="1">
      <c r="A23" s="227" t="s">
        <v>339</v>
      </c>
      <c r="G23" s="231"/>
    </row>
    <row r="24" spans="1:7" ht="12.75" customHeight="1" hidden="1">
      <c r="A24" s="227" t="s">
        <v>340</v>
      </c>
      <c r="G24" s="231"/>
    </row>
    <row r="25" spans="1:7" ht="12.75" customHeight="1" hidden="1">
      <c r="A25" s="227" t="s">
        <v>341</v>
      </c>
      <c r="G25" s="231"/>
    </row>
    <row r="26" spans="1:7" ht="24.75" customHeight="1" hidden="1">
      <c r="A26" s="233" t="s">
        <v>342</v>
      </c>
      <c r="G26" s="231"/>
    </row>
    <row r="27" spans="1:7" ht="12.75" customHeight="1" hidden="1">
      <c r="A27" s="227" t="s">
        <v>343</v>
      </c>
      <c r="G27" s="231"/>
    </row>
    <row r="28" spans="1:7" ht="12.75" customHeight="1" hidden="1">
      <c r="A28" s="227" t="s">
        <v>344</v>
      </c>
      <c r="G28" s="231"/>
    </row>
    <row r="29" spans="1:7" ht="12.75" customHeight="1" hidden="1">
      <c r="A29" s="227" t="s">
        <v>345</v>
      </c>
      <c r="G29" s="231"/>
    </row>
    <row r="30" spans="1:7" ht="12.75" customHeight="1" hidden="1">
      <c r="A30" s="227" t="s">
        <v>346</v>
      </c>
      <c r="G30" s="231"/>
    </row>
    <row r="31" spans="1:7" ht="12.75" customHeight="1" hidden="1">
      <c r="A31" s="227" t="s">
        <v>347</v>
      </c>
      <c r="G31" s="231"/>
    </row>
    <row r="32" spans="1:7" ht="12.75" customHeight="1" hidden="1">
      <c r="A32" s="227" t="s">
        <v>348</v>
      </c>
      <c r="G32" s="231"/>
    </row>
    <row r="33" spans="1:7" ht="12.75" customHeight="1" hidden="1">
      <c r="A33" s="227" t="s">
        <v>349</v>
      </c>
      <c r="G33" s="231"/>
    </row>
    <row r="34" spans="1:7" ht="12.75" customHeight="1" hidden="1">
      <c r="A34" s="227" t="s">
        <v>350</v>
      </c>
      <c r="G34" s="231"/>
    </row>
    <row r="35" spans="1:7" ht="12.75" customHeight="1" hidden="1">
      <c r="A35" s="227" t="s">
        <v>351</v>
      </c>
      <c r="G35" s="231"/>
    </row>
    <row r="36" spans="1:7" ht="12.75" customHeight="1" hidden="1">
      <c r="A36" s="227" t="s">
        <v>352</v>
      </c>
      <c r="G36" s="231"/>
    </row>
    <row r="37" spans="1:7" ht="12.75" customHeight="1" hidden="1">
      <c r="A37" s="234"/>
      <c r="G37" s="231"/>
    </row>
    <row r="38" spans="1:7" ht="12.75" customHeight="1" hidden="1">
      <c r="A38" s="234" t="s">
        <v>353</v>
      </c>
      <c r="G38" s="231"/>
    </row>
    <row r="39" spans="1:7" ht="12.75" customHeight="1" hidden="1">
      <c r="A39" s="233" t="s">
        <v>354</v>
      </c>
      <c r="G39" s="231"/>
    </row>
    <row r="40" spans="1:7" ht="12.75" customHeight="1" hidden="1">
      <c r="A40" s="234" t="s">
        <v>355</v>
      </c>
      <c r="G40" s="231"/>
    </row>
    <row r="41" spans="1:7" ht="12.75" customHeight="1" hidden="1">
      <c r="A41" s="235"/>
      <c r="G41" s="231"/>
    </row>
    <row r="42" spans="1:7" ht="12.75" customHeight="1" hidden="1">
      <c r="A42" s="236" t="s">
        <v>356</v>
      </c>
      <c r="G42" s="231"/>
    </row>
    <row r="43" ht="12.75" customHeight="1" hidden="1">
      <c r="G43" s="231"/>
    </row>
    <row r="44" ht="12.75" customHeight="1" hidden="1">
      <c r="G44" s="231"/>
    </row>
    <row r="45" ht="12.75" customHeight="1" hidden="1">
      <c r="G45" s="231"/>
    </row>
    <row r="46" ht="12.75" customHeight="1" hidden="1">
      <c r="G46" s="231"/>
    </row>
    <row r="47" ht="12.75" customHeight="1" hidden="1">
      <c r="G47" s="231"/>
    </row>
    <row r="48" spans="1:7" ht="12.75" customHeight="1" hidden="1" thickBot="1">
      <c r="A48" s="237"/>
      <c r="G48" s="231"/>
    </row>
    <row r="49" spans="2:9" ht="12" customHeight="1" hidden="1">
      <c r="B49" s="238"/>
      <c r="C49" s="238"/>
      <c r="D49" s="238"/>
      <c r="E49" s="238"/>
      <c r="F49" s="238"/>
      <c r="G49" s="238"/>
      <c r="H49" s="238"/>
      <c r="I49" s="238"/>
    </row>
    <row r="50" ht="12" customHeight="1" hidden="1">
      <c r="A50" s="239" t="s">
        <v>357</v>
      </c>
    </row>
    <row r="51" ht="12" customHeight="1" hidden="1">
      <c r="A51" s="240" t="s">
        <v>358</v>
      </c>
    </row>
    <row r="52" spans="1:3" ht="12" customHeight="1" hidden="1">
      <c r="A52" s="240" t="s">
        <v>359</v>
      </c>
      <c r="C52" s="241"/>
    </row>
    <row r="53" ht="12" customHeight="1" hidden="1">
      <c r="A53" s="240" t="s">
        <v>360</v>
      </c>
    </row>
    <row r="54" ht="12" customHeight="1" hidden="1">
      <c r="A54" s="240" t="s">
        <v>361</v>
      </c>
    </row>
    <row r="55" ht="12" customHeight="1" hidden="1">
      <c r="A55" s="240" t="s">
        <v>362</v>
      </c>
    </row>
    <row r="56" ht="12" customHeight="1" hidden="1">
      <c r="A56" s="240" t="s">
        <v>363</v>
      </c>
    </row>
    <row r="57" ht="12" customHeight="1"/>
    <row r="58" ht="12" customHeight="1"/>
  </sheetData>
  <sheetProtection password="CF8D" sheet="1"/>
  <printOptions/>
  <pageMargins left="0.75" right="0.75" top="1" bottom="1" header="0.5" footer="0.5"/>
  <pageSetup horizontalDpi="300" verticalDpi="300" orientation="portrait" paperSize="9" scale="98" r:id="rId2"/>
  <drawing r:id="rId1"/>
</worksheet>
</file>

<file path=xl/worksheets/sheet4.xml><?xml version="1.0" encoding="utf-8"?>
<worksheet xmlns="http://schemas.openxmlformats.org/spreadsheetml/2006/main" xmlns:r="http://schemas.openxmlformats.org/officeDocument/2006/relationships">
  <sheetPr>
    <tabColor indexed="34"/>
  </sheetPr>
  <dimension ref="A1:F75"/>
  <sheetViews>
    <sheetView view="pageBreakPreview" zoomScaleSheetLayoutView="100" zoomScalePageLayoutView="0" workbookViewId="0" topLeftCell="A66">
      <selection activeCell="A1" sqref="A1:IV65"/>
    </sheetView>
  </sheetViews>
  <sheetFormatPr defaultColWidth="8.796875" defaultRowHeight="14.25"/>
  <cols>
    <col min="1" max="1" width="7.09765625" style="3" customWidth="1"/>
    <col min="2" max="2" width="58.69921875" style="3" customWidth="1"/>
    <col min="3" max="4" width="14" style="3" customWidth="1"/>
    <col min="5" max="5" width="9" style="3" customWidth="1"/>
    <col min="6" max="6" width="0" style="3" hidden="1" customWidth="1"/>
    <col min="7" max="16384" width="9" style="3" customWidth="1"/>
  </cols>
  <sheetData>
    <row r="1" spans="1:2" ht="20.25" hidden="1">
      <c r="A1" s="1"/>
      <c r="B1" s="2"/>
    </row>
    <row r="2" spans="1:2" ht="27.75" customHeight="1" hidden="1">
      <c r="A2" s="1"/>
      <c r="B2" s="242"/>
    </row>
    <row r="3" ht="12.75" hidden="1">
      <c r="B3" s="4"/>
    </row>
    <row r="4" spans="1:5" ht="23.25" customHeight="1" hidden="1">
      <c r="A4" s="2"/>
      <c r="B4" s="2"/>
      <c r="C4" s="5"/>
      <c r="D4" s="5"/>
      <c r="E4" s="5"/>
    </row>
    <row r="5" spans="1:5" ht="20.25" customHeight="1" hidden="1">
      <c r="A5" s="6" t="str">
        <f>CONCATENATE("Oferta dla: ",'[1]INPUT_OUTPUT'!D5)</f>
        <v>Oferta dla: Sportowcy (W2)</v>
      </c>
      <c r="B5" s="7"/>
      <c r="C5" s="5"/>
      <c r="D5" s="5"/>
      <c r="E5" s="5"/>
    </row>
    <row r="6" spans="1:5" ht="18" hidden="1">
      <c r="A6" s="8" t="str">
        <f>CONCATENATE("Suma ubezpieczenia:   ",SUMAUB," zł")</f>
        <v>Suma ubezpieczenia:   25000 zł</v>
      </c>
      <c r="B6" s="7"/>
      <c r="C6" s="5"/>
      <c r="D6" s="5"/>
      <c r="E6" s="5"/>
    </row>
    <row r="7" spans="1:5" ht="18" hidden="1">
      <c r="A7" s="8" t="s">
        <v>364</v>
      </c>
      <c r="B7" s="7"/>
      <c r="C7" s="5"/>
      <c r="D7" s="5"/>
      <c r="E7" s="5"/>
    </row>
    <row r="8" spans="3:5" s="2" customFormat="1" ht="24" customHeight="1" hidden="1" thickBot="1">
      <c r="C8" s="5"/>
      <c r="D8" s="5"/>
      <c r="E8" s="5"/>
    </row>
    <row r="9" spans="1:5" ht="24" customHeight="1" hidden="1">
      <c r="A9" s="540" t="s">
        <v>0</v>
      </c>
      <c r="B9" s="542" t="s">
        <v>1</v>
      </c>
      <c r="C9" s="342" t="s">
        <v>2</v>
      </c>
      <c r="D9" s="244"/>
      <c r="E9" s="244"/>
    </row>
    <row r="10" spans="1:5" ht="32.25" customHeight="1" hidden="1" thickBot="1">
      <c r="A10" s="541"/>
      <c r="B10" s="543"/>
      <c r="C10" s="343"/>
      <c r="D10" s="244"/>
      <c r="E10" s="244"/>
    </row>
    <row r="11" spans="1:5" ht="13.5" hidden="1" thickBot="1">
      <c r="A11" s="341" t="s">
        <v>3</v>
      </c>
      <c r="B11" s="544"/>
      <c r="C11" s="545"/>
      <c r="D11" s="245"/>
      <c r="E11" s="245"/>
    </row>
    <row r="12" spans="1:6" ht="12.75" hidden="1">
      <c r="A12" s="243">
        <v>1</v>
      </c>
      <c r="B12" s="246" t="s">
        <v>4</v>
      </c>
      <c r="C12" s="11" t="e">
        <f>#REF!</f>
        <v>#REF!</v>
      </c>
      <c r="D12" s="247"/>
      <c r="E12" s="247"/>
      <c r="F12" s="3" t="e">
        <f>IF(OR(C12=0,C12=""),1,"")</f>
        <v>#REF!</v>
      </c>
    </row>
    <row r="13" spans="1:6" ht="12.75" hidden="1">
      <c r="A13" s="9">
        <v>2</v>
      </c>
      <c r="B13" s="10" t="s">
        <v>365</v>
      </c>
      <c r="C13" s="12" t="e">
        <f>#REF!</f>
        <v>#REF!</v>
      </c>
      <c r="D13" s="248"/>
      <c r="E13" s="248"/>
      <c r="F13" s="3" t="e">
        <f>IF(#REF!=1,1,"")</f>
        <v>#REF!</v>
      </c>
    </row>
    <row r="14" spans="1:6" ht="24" hidden="1">
      <c r="A14" s="13" t="s">
        <v>7</v>
      </c>
      <c r="B14" s="14" t="s">
        <v>8</v>
      </c>
      <c r="C14" s="15"/>
      <c r="D14" s="249"/>
      <c r="E14" s="249"/>
      <c r="F14" s="3">
        <v>1</v>
      </c>
    </row>
    <row r="15" spans="1:6" ht="12.75" hidden="1">
      <c r="A15" s="9">
        <v>3</v>
      </c>
      <c r="B15" s="10" t="s">
        <v>366</v>
      </c>
      <c r="C15" s="12" t="e">
        <f>#REF!</f>
        <v>#REF!</v>
      </c>
      <c r="D15" s="248"/>
      <c r="E15" s="248"/>
      <c r="F15" s="3" t="e">
        <f>IF(#REF!=1,1,"")</f>
        <v>#REF!</v>
      </c>
    </row>
    <row r="16" spans="1:6" ht="24" hidden="1">
      <c r="A16" s="13" t="s">
        <v>9</v>
      </c>
      <c r="B16" s="14" t="s">
        <v>10</v>
      </c>
      <c r="C16" s="15"/>
      <c r="D16" s="249"/>
      <c r="E16" s="249"/>
      <c r="F16" s="3">
        <v>1</v>
      </c>
    </row>
    <row r="17" spans="1:6" ht="24" hidden="1">
      <c r="A17" s="13" t="s">
        <v>11</v>
      </c>
      <c r="B17" s="14" t="s">
        <v>12</v>
      </c>
      <c r="C17" s="15"/>
      <c r="D17" s="249"/>
      <c r="E17" s="249"/>
      <c r="F17" s="3">
        <v>1</v>
      </c>
    </row>
    <row r="18" spans="1:6" ht="15" customHeight="1" hidden="1">
      <c r="A18" s="9">
        <v>4</v>
      </c>
      <c r="B18" s="10" t="s">
        <v>367</v>
      </c>
      <c r="C18" s="12" t="e">
        <f>#REF!</f>
        <v>#REF!</v>
      </c>
      <c r="D18" s="248"/>
      <c r="E18" s="248"/>
      <c r="F18" s="3" t="e">
        <f>IF(#REF!=1,1,"")</f>
        <v>#REF!</v>
      </c>
    </row>
    <row r="19" spans="1:6" ht="24" hidden="1">
      <c r="A19" s="13" t="s">
        <v>13</v>
      </c>
      <c r="B19" s="14" t="s">
        <v>14</v>
      </c>
      <c r="C19" s="15"/>
      <c r="D19" s="249"/>
      <c r="E19" s="249"/>
      <c r="F19" s="3">
        <v>1</v>
      </c>
    </row>
    <row r="20" spans="1:6" ht="25.5" hidden="1">
      <c r="A20" s="9">
        <v>5</v>
      </c>
      <c r="B20" s="10" t="s">
        <v>15</v>
      </c>
      <c r="C20" s="12" t="e">
        <f>#REF!</f>
        <v>#REF!</v>
      </c>
      <c r="D20" s="248"/>
      <c r="E20" s="248"/>
      <c r="F20" s="3" t="e">
        <f>IF(OR(C20=0,C20=""),1,"")</f>
        <v>#REF!</v>
      </c>
    </row>
    <row r="21" spans="1:6" ht="15" customHeight="1" hidden="1" thickBot="1">
      <c r="A21" s="13" t="s">
        <v>368</v>
      </c>
      <c r="B21" s="16" t="s">
        <v>17</v>
      </c>
      <c r="C21" s="15" t="e">
        <f>#REF!</f>
        <v>#REF!</v>
      </c>
      <c r="D21" s="249"/>
      <c r="E21" s="249"/>
      <c r="F21" s="3" t="e">
        <f>IF(OR(C21=0,C21=""),1,"")</f>
        <v>#REF!</v>
      </c>
    </row>
    <row r="22" spans="1:6" ht="38.25" hidden="1">
      <c r="A22" s="9">
        <v>7</v>
      </c>
      <c r="B22" s="10" t="s">
        <v>18</v>
      </c>
      <c r="C22" s="12" t="e">
        <f>#REF!</f>
        <v>#REF!</v>
      </c>
      <c r="D22" s="248"/>
      <c r="E22" s="248"/>
      <c r="F22" s="3" t="e">
        <f>IF(OR(C22=0,C22=""),1,"")</f>
        <v>#REF!</v>
      </c>
    </row>
    <row r="23" spans="1:6" ht="15" customHeight="1" hidden="1" thickBot="1">
      <c r="A23" s="13" t="s">
        <v>16</v>
      </c>
      <c r="B23" s="16" t="s">
        <v>17</v>
      </c>
      <c r="C23" s="15" t="e">
        <f>#REF!</f>
        <v>#REF!</v>
      </c>
      <c r="D23" s="249"/>
      <c r="E23" s="249"/>
      <c r="F23" s="3" t="e">
        <f>IF(OR(C23=0,C23=""),1,"")</f>
        <v>#REF!</v>
      </c>
    </row>
    <row r="24" spans="1:6" ht="15" customHeight="1" hidden="1" thickBot="1">
      <c r="A24" s="341" t="s">
        <v>19</v>
      </c>
      <c r="B24" s="527"/>
      <c r="C24" s="528"/>
      <c r="D24" s="245"/>
      <c r="E24" s="245"/>
      <c r="F24" s="3" t="e">
        <f>IF(AND(OR(C25=0,C25=""),OR(C26=0,C26=""),OR(C28=0,C28="")),1,"")</f>
        <v>#REF!</v>
      </c>
    </row>
    <row r="25" spans="1:6" ht="15" customHeight="1" hidden="1">
      <c r="A25" s="9">
        <v>16</v>
      </c>
      <c r="B25" s="10" t="s">
        <v>20</v>
      </c>
      <c r="C25" s="12" t="e">
        <f>#REF!</f>
        <v>#REF!</v>
      </c>
      <c r="D25" s="248"/>
      <c r="E25" s="248"/>
      <c r="F25" s="3" t="e">
        <f>IF(OR(C25=0,C25=""),1,"")</f>
        <v>#REF!</v>
      </c>
    </row>
    <row r="26" spans="1:6" ht="25.5" hidden="1">
      <c r="A26" s="9">
        <v>17</v>
      </c>
      <c r="B26" s="10" t="s">
        <v>369</v>
      </c>
      <c r="C26" s="12" t="e">
        <f>#REF!</f>
        <v>#REF!</v>
      </c>
      <c r="D26" s="248"/>
      <c r="E26" s="248"/>
      <c r="F26" s="3" t="e">
        <f>IF(#REF!=1,1,"")</f>
        <v>#REF!</v>
      </c>
    </row>
    <row r="27" spans="1:6" ht="24" hidden="1">
      <c r="A27" s="13" t="s">
        <v>370</v>
      </c>
      <c r="B27" s="14" t="s">
        <v>21</v>
      </c>
      <c r="C27" s="15"/>
      <c r="D27" s="249"/>
      <c r="E27" s="249"/>
      <c r="F27" s="3">
        <v>1</v>
      </c>
    </row>
    <row r="28" spans="1:6" ht="38.25" hidden="1">
      <c r="A28" s="9">
        <v>18</v>
      </c>
      <c r="B28" s="10" t="s">
        <v>22</v>
      </c>
      <c r="C28" s="12" t="e">
        <f>#REF!</f>
        <v>#REF!</v>
      </c>
      <c r="D28" s="248"/>
      <c r="E28" s="248"/>
      <c r="F28" s="3" t="e">
        <f>IF(OR(C28=0,C28=""),1,"")</f>
        <v>#REF!</v>
      </c>
    </row>
    <row r="29" spans="1:6" ht="12.75" hidden="1">
      <c r="A29" s="13" t="s">
        <v>371</v>
      </c>
      <c r="B29" s="16" t="s">
        <v>17</v>
      </c>
      <c r="C29" s="15" t="e">
        <f>#REF!</f>
        <v>#REF!</v>
      </c>
      <c r="D29" s="249"/>
      <c r="E29" s="249"/>
      <c r="F29" s="3" t="e">
        <f>IF(OR(C29=0,C29=""),1,"")</f>
        <v>#REF!</v>
      </c>
    </row>
    <row r="30" spans="1:6" ht="15" customHeight="1" hidden="1" thickBot="1">
      <c r="A30" s="341" t="s">
        <v>23</v>
      </c>
      <c r="B30" s="527"/>
      <c r="C30" s="528"/>
      <c r="D30" s="245"/>
      <c r="E30" s="245"/>
      <c r="F30" s="3" t="e">
        <f>IF(AND(OR(C31=0,C31=""),OR(C32=0,C32=""),OR(C34=0,C34=""),OR(C35=0,C35=""),OR(C36=0,C36=""),OR(C38=0,C38="")),1,"")</f>
        <v>#REF!</v>
      </c>
    </row>
    <row r="31" spans="1:6" ht="15" customHeight="1" hidden="1">
      <c r="A31" s="9">
        <v>20</v>
      </c>
      <c r="B31" s="10" t="s">
        <v>24</v>
      </c>
      <c r="C31" s="12" t="e">
        <f>#REF!</f>
        <v>#REF!</v>
      </c>
      <c r="D31" s="248"/>
      <c r="E31" s="248"/>
      <c r="F31" s="3" t="e">
        <f>IF(OR(C31=0,C31=""),1,"")</f>
        <v>#REF!</v>
      </c>
    </row>
    <row r="32" spans="1:6" ht="27" customHeight="1" hidden="1">
      <c r="A32" s="9">
        <v>21</v>
      </c>
      <c r="B32" s="10" t="s">
        <v>372</v>
      </c>
      <c r="C32" s="12" t="e">
        <f>#REF!</f>
        <v>#REF!</v>
      </c>
      <c r="D32" s="248"/>
      <c r="E32" s="248"/>
      <c r="F32" s="3" t="e">
        <f>IF(OR(C32=0,C32=""),1,"")</f>
        <v>#REF!</v>
      </c>
    </row>
    <row r="33" spans="1:6" ht="15" customHeight="1" hidden="1">
      <c r="A33" s="13" t="s">
        <v>373</v>
      </c>
      <c r="B33" s="16" t="s">
        <v>26</v>
      </c>
      <c r="C33" s="15"/>
      <c r="D33" s="250"/>
      <c r="E33" s="250"/>
      <c r="F33" s="3">
        <v>1</v>
      </c>
    </row>
    <row r="34" spans="1:6" ht="15" customHeight="1" hidden="1">
      <c r="A34" s="9">
        <v>22</v>
      </c>
      <c r="B34" s="10" t="s">
        <v>27</v>
      </c>
      <c r="C34" s="17" t="e">
        <f>#REF!</f>
        <v>#REF!</v>
      </c>
      <c r="D34" s="247"/>
      <c r="E34" s="247"/>
      <c r="F34" s="3" t="e">
        <f>IF(OR(C34=0,C34=""),1,"")</f>
        <v>#REF!</v>
      </c>
    </row>
    <row r="35" spans="1:6" ht="15" customHeight="1" hidden="1">
      <c r="A35" s="9">
        <v>23</v>
      </c>
      <c r="B35" s="10" t="s">
        <v>374</v>
      </c>
      <c r="C35" s="17" t="e">
        <f>#REF!</f>
        <v>#REF!</v>
      </c>
      <c r="D35" s="247"/>
      <c r="E35" s="247"/>
      <c r="F35" s="3" t="e">
        <f>IF(OR(C35=0,C35=""),1,"")</f>
        <v>#REF!</v>
      </c>
    </row>
    <row r="36" spans="1:6" ht="15" customHeight="1" hidden="1">
      <c r="A36" s="9">
        <v>24</v>
      </c>
      <c r="B36" s="10" t="s">
        <v>28</v>
      </c>
      <c r="C36" s="17" t="e">
        <f>#REF!</f>
        <v>#REF!</v>
      </c>
      <c r="D36" s="247"/>
      <c r="E36" s="247"/>
      <c r="F36" s="3" t="e">
        <f>IF(OR(C36=0,C36=""),1,"")</f>
        <v>#REF!</v>
      </c>
    </row>
    <row r="37" spans="1:6" ht="25.5" hidden="1">
      <c r="A37" s="13" t="s">
        <v>375</v>
      </c>
      <c r="B37" s="16" t="s">
        <v>29</v>
      </c>
      <c r="C37" s="15" t="e">
        <f>#REF!</f>
        <v>#REF!</v>
      </c>
      <c r="D37" s="250"/>
      <c r="E37" s="250"/>
      <c r="F37" s="3" t="e">
        <f>F36</f>
        <v>#REF!</v>
      </c>
    </row>
    <row r="38" spans="1:6" ht="15" customHeight="1" hidden="1" thickBot="1">
      <c r="A38" s="9">
        <v>25</v>
      </c>
      <c r="B38" s="10" t="s">
        <v>30</v>
      </c>
      <c r="C38" s="17" t="e">
        <f>#REF!</f>
        <v>#REF!</v>
      </c>
      <c r="D38" s="247"/>
      <c r="E38" s="247"/>
      <c r="F38" s="3" t="e">
        <f>IF(OR(C38=0,C38=""),1,"")</f>
        <v>#REF!</v>
      </c>
    </row>
    <row r="39" spans="1:6" ht="15" customHeight="1" hidden="1" thickBot="1">
      <c r="A39" s="341" t="s">
        <v>31</v>
      </c>
      <c r="B39" s="527"/>
      <c r="C39" s="528"/>
      <c r="D39" s="245"/>
      <c r="E39" s="245"/>
      <c r="F39" s="3" t="e">
        <f>IF(F40=1,1,"")</f>
        <v>#REF!</v>
      </c>
    </row>
    <row r="40" spans="1:6" ht="15" customHeight="1" hidden="1">
      <c r="A40" s="9">
        <v>26</v>
      </c>
      <c r="B40" s="10" t="s">
        <v>32</v>
      </c>
      <c r="C40" s="17" t="e">
        <f>#REF!</f>
        <v>#REF!</v>
      </c>
      <c r="D40" s="247"/>
      <c r="E40" s="247"/>
      <c r="F40" s="3" t="e">
        <f>IF(OR(C40=0,C40=""),1,"")</f>
        <v>#REF!</v>
      </c>
    </row>
    <row r="41" spans="1:6" ht="15" customHeight="1" hidden="1" thickBot="1">
      <c r="A41" s="341" t="s">
        <v>33</v>
      </c>
      <c r="B41" s="527"/>
      <c r="C41" s="528"/>
      <c r="D41" s="250"/>
      <c r="E41" s="250"/>
      <c r="F41" s="3" t="e">
        <f>IF(F42=1,1,"")</f>
        <v>#REF!</v>
      </c>
    </row>
    <row r="42" spans="1:6" ht="13.5" hidden="1" thickBot="1">
      <c r="A42" s="251">
        <v>26</v>
      </c>
      <c r="B42" s="252" t="s">
        <v>34</v>
      </c>
      <c r="C42" s="18" t="e">
        <f>#REF!</f>
        <v>#REF!</v>
      </c>
      <c r="F42" s="3" t="e">
        <f>IF(OR(C42=0,C42=""),1,"")</f>
        <v>#REF!</v>
      </c>
    </row>
    <row r="43" ht="12.75" hidden="1"/>
    <row r="44" spans="1:2" ht="24" customHeight="1" hidden="1">
      <c r="A44" s="1"/>
      <c r="B44" s="2"/>
    </row>
    <row r="45" spans="1:2" ht="24" customHeight="1" hidden="1">
      <c r="A45" s="1"/>
      <c r="B45" s="242"/>
    </row>
    <row r="46" ht="24" customHeight="1" hidden="1">
      <c r="B46" s="4"/>
    </row>
    <row r="47" spans="1:5" ht="24" customHeight="1" hidden="1">
      <c r="A47" s="2"/>
      <c r="B47" s="2"/>
      <c r="C47" s="5"/>
      <c r="D47" s="5"/>
      <c r="E47" s="5"/>
    </row>
    <row r="48" spans="1:5" ht="18" hidden="1">
      <c r="A48" s="6" t="str">
        <f>A5</f>
        <v>Oferta dla: Sportowcy (W2)</v>
      </c>
      <c r="B48" s="7"/>
      <c r="C48" s="5"/>
      <c r="D48" s="5"/>
      <c r="E48" s="5"/>
    </row>
    <row r="49" spans="1:5" ht="18" hidden="1">
      <c r="A49" s="8" t="str">
        <f>A6</f>
        <v>Suma ubezpieczenia:   25000 zł</v>
      </c>
      <c r="B49" s="7"/>
      <c r="C49" s="5"/>
      <c r="D49" s="5"/>
      <c r="E49" s="5"/>
    </row>
    <row r="50" spans="1:5" ht="18" hidden="1">
      <c r="A50" s="8" t="s">
        <v>376</v>
      </c>
      <c r="B50" s="7"/>
      <c r="C50" s="5"/>
      <c r="D50" s="5"/>
      <c r="E50" s="5"/>
    </row>
    <row r="51" spans="1:5" ht="18" hidden="1">
      <c r="A51" s="8"/>
      <c r="B51" s="7"/>
      <c r="C51" s="5"/>
      <c r="D51" s="5"/>
      <c r="E51" s="5"/>
    </row>
    <row r="52" spans="1:5" ht="18" hidden="1">
      <c r="A52" s="8"/>
      <c r="B52" s="8" t="str">
        <f>CONCATENATE("Składka gwarantowana przez pierwsze 3 lata:         ",'[1]INPUT_OUTPUT'!L3," zł")</f>
        <v>Składka gwarantowana przez pierwsze 3 lata:         60 zł</v>
      </c>
      <c r="C52" s="5"/>
      <c r="D52" s="5"/>
      <c r="E52" s="5"/>
    </row>
    <row r="53" spans="1:5" ht="18" hidden="1">
      <c r="A53" s="8"/>
      <c r="B53" s="8"/>
      <c r="C53" s="5"/>
      <c r="D53" s="5"/>
      <c r="E53" s="5"/>
    </row>
    <row r="54" spans="1:2" ht="18" hidden="1">
      <c r="A54" s="253"/>
      <c r="B54" s="253" t="s">
        <v>377</v>
      </c>
    </row>
    <row r="55" ht="12.75" hidden="1"/>
    <row r="56" spans="2:5" ht="15.75" hidden="1">
      <c r="B56" s="529" t="s">
        <v>378</v>
      </c>
      <c r="C56" s="532" t="s">
        <v>379</v>
      </c>
      <c r="D56" s="533"/>
      <c r="E56" s="254"/>
    </row>
    <row r="57" spans="2:5" ht="15" hidden="1">
      <c r="B57" s="530"/>
      <c r="C57" s="534" t="s">
        <v>380</v>
      </c>
      <c r="D57" s="535"/>
      <c r="E57" s="255"/>
    </row>
    <row r="58" spans="2:5" ht="13.5" hidden="1" thickBot="1">
      <c r="B58" s="531"/>
      <c r="C58" s="256" t="s">
        <v>219</v>
      </c>
      <c r="D58" s="257" t="s">
        <v>218</v>
      </c>
      <c r="E58" s="258"/>
    </row>
    <row r="59" spans="2:5" ht="12.75" hidden="1">
      <c r="B59" s="259" t="s">
        <v>381</v>
      </c>
      <c r="C59" s="260">
        <f>'[1]OBLICZENIA'!AB10</f>
        <v>63</v>
      </c>
      <c r="D59" s="260">
        <f>'[1]OBLICZENIA'!AC10</f>
        <v>63</v>
      </c>
      <c r="E59" s="261"/>
    </row>
    <row r="60" spans="2:5" ht="12.75" hidden="1">
      <c r="B60" s="262" t="s">
        <v>382</v>
      </c>
      <c r="C60" s="260">
        <f>'[1]OBLICZENIA'!AB11</f>
        <v>65</v>
      </c>
      <c r="D60" s="260">
        <f>'[1]OBLICZENIA'!AC11</f>
        <v>65</v>
      </c>
      <c r="E60" s="261"/>
    </row>
    <row r="61" spans="2:5" ht="12.75" hidden="1">
      <c r="B61" s="262" t="s">
        <v>383</v>
      </c>
      <c r="C61" s="260">
        <f>'[1]OBLICZENIA'!AB12</f>
        <v>83</v>
      </c>
      <c r="D61" s="260">
        <f>'[1]OBLICZENIA'!AC12</f>
        <v>83</v>
      </c>
      <c r="E61" s="261"/>
    </row>
    <row r="62" spans="2:5" ht="12.75" hidden="1">
      <c r="B62" s="262" t="s">
        <v>384</v>
      </c>
      <c r="C62" s="260">
        <f>'[1]OBLICZENIA'!AB13</f>
        <v>105</v>
      </c>
      <c r="D62" s="260">
        <f>'[1]OBLICZENIA'!AC13</f>
        <v>105</v>
      </c>
      <c r="E62" s="261"/>
    </row>
    <row r="63" spans="2:5" ht="12.75" hidden="1">
      <c r="B63" s="262" t="s">
        <v>385</v>
      </c>
      <c r="C63" s="260">
        <f>'[1]OBLICZENIA'!AB14</f>
        <v>125</v>
      </c>
      <c r="D63" s="260">
        <f>'[1]OBLICZENIA'!AC14</f>
        <v>125</v>
      </c>
      <c r="E63" s="261"/>
    </row>
    <row r="64" spans="2:5" ht="13.5" hidden="1" thickBot="1">
      <c r="B64" s="263" t="s">
        <v>386</v>
      </c>
      <c r="C64" s="260">
        <f>'[1]OBLICZENIA'!AB15</f>
        <v>153</v>
      </c>
      <c r="D64" s="260">
        <f>'[1]OBLICZENIA'!AC15</f>
        <v>153</v>
      </c>
      <c r="E64" s="261"/>
    </row>
    <row r="65" spans="2:5" ht="12.75" hidden="1">
      <c r="B65" s="264"/>
      <c r="C65" s="265"/>
      <c r="D65" s="265"/>
      <c r="E65" s="265"/>
    </row>
    <row r="66" spans="2:5" ht="12.75">
      <c r="B66" s="266"/>
      <c r="C66" s="266"/>
      <c r="D66" s="266"/>
      <c r="E66" s="266"/>
    </row>
    <row r="67" spans="2:5" ht="15.75">
      <c r="B67" s="536" t="s">
        <v>378</v>
      </c>
      <c r="C67" s="537" t="s">
        <v>379</v>
      </c>
      <c r="D67" s="537"/>
      <c r="E67" s="254"/>
    </row>
    <row r="68" spans="2:5" ht="15" customHeight="1">
      <c r="B68" s="536"/>
      <c r="C68" s="538" t="s">
        <v>380</v>
      </c>
      <c r="D68" s="539"/>
      <c r="E68" s="267"/>
    </row>
    <row r="69" spans="2:5" ht="12.75" customHeight="1">
      <c r="B69" s="536"/>
      <c r="C69" s="268" t="s">
        <v>219</v>
      </c>
      <c r="D69" s="269" t="s">
        <v>218</v>
      </c>
      <c r="E69" s="258"/>
    </row>
    <row r="70" spans="2:5" ht="12.75">
      <c r="B70" s="270" t="s">
        <v>381</v>
      </c>
      <c r="C70" s="271">
        <f>'[1]OBLICZENIA'!AB10</f>
        <v>63</v>
      </c>
      <c r="D70" s="271">
        <f>'[1]OBLICZENIA'!AC10</f>
        <v>63</v>
      </c>
      <c r="E70" s="272"/>
    </row>
    <row r="71" spans="2:5" ht="12.75">
      <c r="B71" s="270" t="s">
        <v>382</v>
      </c>
      <c r="C71" s="271">
        <f>'[1]OBLICZENIA'!AB11</f>
        <v>65</v>
      </c>
      <c r="D71" s="271">
        <f>'[1]OBLICZENIA'!AC11</f>
        <v>65</v>
      </c>
      <c r="E71" s="272"/>
    </row>
    <row r="72" spans="2:5" ht="12.75">
      <c r="B72" s="270" t="s">
        <v>383</v>
      </c>
      <c r="C72" s="271">
        <f>'[1]OBLICZENIA'!AB12</f>
        <v>83</v>
      </c>
      <c r="D72" s="271">
        <f>'[1]OBLICZENIA'!AC12</f>
        <v>83</v>
      </c>
      <c r="E72" s="272"/>
    </row>
    <row r="73" spans="2:5" ht="12.75">
      <c r="B73" s="270" t="s">
        <v>384</v>
      </c>
      <c r="C73" s="271">
        <f>'[1]OBLICZENIA'!AB13</f>
        <v>105</v>
      </c>
      <c r="D73" s="271">
        <f>'[1]OBLICZENIA'!AC13</f>
        <v>105</v>
      </c>
      <c r="E73" s="272"/>
    </row>
    <row r="74" spans="2:5" ht="12.75">
      <c r="B74" s="270" t="s">
        <v>385</v>
      </c>
      <c r="C74" s="271">
        <f>'[1]OBLICZENIA'!AB14</f>
        <v>125</v>
      </c>
      <c r="D74" s="271">
        <f>'[1]OBLICZENIA'!AC14</f>
        <v>125</v>
      </c>
      <c r="E74" s="272"/>
    </row>
    <row r="75" spans="2:5" ht="12.75">
      <c r="B75" s="270" t="s">
        <v>386</v>
      </c>
      <c r="C75" s="271">
        <f>'[1]OBLICZENIA'!AB15</f>
        <v>153</v>
      </c>
      <c r="D75" s="271">
        <f>'[1]OBLICZENIA'!AC15</f>
        <v>153</v>
      </c>
      <c r="E75" s="272"/>
    </row>
  </sheetData>
  <sheetProtection password="CF8D" sheet="1"/>
  <mergeCells count="14">
    <mergeCell ref="A9:A10"/>
    <mergeCell ref="B9:B10"/>
    <mergeCell ref="C9:C10"/>
    <mergeCell ref="A11:C11"/>
    <mergeCell ref="A24:C24"/>
    <mergeCell ref="A30:C30"/>
    <mergeCell ref="A39:C39"/>
    <mergeCell ref="A41:C41"/>
    <mergeCell ref="B56:B58"/>
    <mergeCell ref="C56:D56"/>
    <mergeCell ref="C57:D57"/>
    <mergeCell ref="B67:B69"/>
    <mergeCell ref="C67:D67"/>
    <mergeCell ref="C68:D68"/>
  </mergeCells>
  <printOptions/>
  <pageMargins left="0.7874015748031497" right="0.7874015748031497" top="0.7874015748031497" bottom="0.7874015748031497" header="0.5118110236220472" footer="0.5118110236220472"/>
  <pageSetup horizontalDpi="600" verticalDpi="600" orientation="portrait" paperSize="9" scale="7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2:F45"/>
  <sheetViews>
    <sheetView view="pageBreakPreview" zoomScaleSheetLayoutView="100" zoomScalePageLayoutView="0" workbookViewId="0" topLeftCell="A51">
      <selection activeCell="A1" sqref="A1:IV50"/>
    </sheetView>
  </sheetViews>
  <sheetFormatPr defaultColWidth="8.796875" defaultRowHeight="14.25"/>
  <cols>
    <col min="1" max="1" width="2" style="273" customWidth="1"/>
    <col min="2" max="2" width="9" style="273" customWidth="1"/>
    <col min="3" max="3" width="9.59765625" style="273" bestFit="1" customWidth="1"/>
    <col min="4" max="4" width="9.09765625" style="273" customWidth="1"/>
    <col min="5" max="5" width="9.59765625" style="273" customWidth="1"/>
    <col min="6" max="16384" width="9" style="273" customWidth="1"/>
  </cols>
  <sheetData>
    <row r="1" ht="12.75" hidden="1"/>
    <row r="2" spans="2:3" ht="12.75" hidden="1">
      <c r="B2" s="274" t="s">
        <v>387</v>
      </c>
      <c r="C2" s="275">
        <f ca="1">TODAY()</f>
        <v>41691</v>
      </c>
    </row>
    <row r="3" ht="12.75" hidden="1"/>
    <row r="4" ht="18" hidden="1">
      <c r="B4" s="276" t="e">
        <f>#REF!</f>
        <v>#REF!</v>
      </c>
    </row>
    <row r="5" ht="12.75" hidden="1"/>
    <row r="6" ht="15.75" hidden="1">
      <c r="B6" s="277" t="str">
        <f>CONCATENATE("Zastosowano wskaźnik prowizyjny ",'[1]PROWIZJA'!C5*100,"%")</f>
        <v>Zastosowano wskaźnik prowizyjny 26%</v>
      </c>
    </row>
    <row r="7" ht="12.75" hidden="1"/>
    <row r="8" ht="15.75" hidden="1">
      <c r="B8" s="278" t="s">
        <v>388</v>
      </c>
    </row>
    <row r="9" ht="15" hidden="1">
      <c r="B9" s="278"/>
    </row>
    <row r="10" ht="12.75" hidden="1">
      <c r="B10" s="273" t="str">
        <f>CONCATENATE('[1]UNDERWRITING'!F6,"    - dla ryzyka: ",'[1]UNDERWRITING'!E6)</f>
        <v>1    - dla ryzyka: Zgon ubezpieczonego wskutek nieszczęśliwego wypadku lub lub jego następstw</v>
      </c>
    </row>
    <row r="11" ht="12.75" hidden="1">
      <c r="B11" s="273" t="str">
        <f>CONCATENATE('[1]UNDERWRITING'!F7,"    - dla ryzyka: ",'[1]UNDERWRITING'!E7)</f>
        <v>1    - dla ryzyka: Zgon ubezpieczonego w wyniku nieszczęśliwego wypadku komunikacyjnego</v>
      </c>
    </row>
    <row r="12" ht="12.75" hidden="1">
      <c r="B12" s="273" t="str">
        <f>CONCATENATE('[1]UNDERWRITING'!F8,"    - dla ryzyka: ",'[1]UNDERWRITING'!E8)</f>
        <v>1    - dla ryzyka: Zgon ubezpieczonego wskutek nieszczęśliwego wypadku w pracy lub lub jego następstw</v>
      </c>
    </row>
    <row r="13" ht="12.75" hidden="1">
      <c r="B13" s="273" t="str">
        <f>CONCATENATE('[1]UNDERWRITING'!F9,"    - dla ryzyka: ",'[1]UNDERWRITING'!E9)</f>
        <v>1    - dla ryzyka: Zgon ubezpieczonego wskutek nieszczęśliwego wypadku komunikacyjnego w pracy</v>
      </c>
    </row>
    <row r="14" ht="12.75" hidden="1">
      <c r="B14" s="273" t="str">
        <f>CONCATENATE('[1]UNDERWRITING'!F10,"    - dla ryzyka: ",'[1]UNDERWRITING'!E10)</f>
        <v>1    - dla ryzyka: Trwały uszczerbek na zdrowiu w wyniku nieszczęśliwego wypadku</v>
      </c>
    </row>
    <row r="15" ht="12.75" hidden="1">
      <c r="B15" s="273" t="str">
        <f>CONCATENATE('[1]UNDERWRITING'!F11,"    - dla ryzyka: ",'[1]UNDERWRITING'!E11)</f>
        <v>1    - dla ryzyka: Trwały uszczerbek na zdrowiu w wyniku nieszczęśliwego wypadku w miejscu pracy</v>
      </c>
    </row>
    <row r="16" ht="12.75" hidden="1">
      <c r="B16" s="273" t="str">
        <f>CONCATENATE('[1]UNDERWRITING'!F12,"    - dla ryzyka: ",'[1]UNDERWRITING'!E12)</f>
        <v>1    - dla ryzyka: Znaczny trwały uszczerbek na zdrowiu w wyniku nieszczęśliwego wypadku</v>
      </c>
    </row>
    <row r="17" ht="12.75" hidden="1">
      <c r="B17" s="273" t="str">
        <f>CONCATENATE('[1]UNDERWRITING'!F13,"    - dla ryzyka: ",'[1]UNDERWRITING'!E13)</f>
        <v>1    - dla ryzyka: Trwała i całkowita niezdolność do pracy w wyniku nieszczęśliwego wypadku</v>
      </c>
    </row>
    <row r="18" ht="12.75" hidden="1">
      <c r="B18" s="273" t="str">
        <f>CONCATENATE('[1]UNDERWRITING'!F14,"    - dla ryzyka: ",'[1]UNDERWRITING'!E14)</f>
        <v>1    - dla ryzyka: Trwała i całkowita niezdolność do pracy w wyniku choroby lub nieszczęśliwego wypadku i jego następstw</v>
      </c>
    </row>
    <row r="19" ht="12.75" hidden="1">
      <c r="B19" s="273" t="str">
        <f>CONCATENATE('[1]UNDERWRITING'!F15,"    - dla ryzyka: ",'[1]UNDERWRITING'!E15)</f>
        <v>1    - dla ryzyka: Pobyt w szpitalu w wyniku nieszczęśliwego wypadku</v>
      </c>
    </row>
    <row r="20" ht="12.75" hidden="1">
      <c r="B20" s="273" t="str">
        <f>CONCATENATE('[1]UNDERWRITING'!F16,"    - dla ryzyka: ",'[1]UNDERWRITING'!E16)</f>
        <v>1    - dla ryzyka: Zgon współmałżonka w wyniku nieszczęśliwego wypadku</v>
      </c>
    </row>
    <row r="21" ht="12.75" hidden="1">
      <c r="B21" s="273" t="str">
        <f>CONCATENATE('[1]UNDERWRITING'!F17,"    - dla ryzyka: ",'[1]UNDERWRITING'!E17)</f>
        <v>1    - dla ryzyka: Trwały uszczerbek na zdrowiu współmałżonka w wyniku nieszczęśliwego wypadku</v>
      </c>
    </row>
    <row r="22" ht="12.75" hidden="1">
      <c r="B22" s="273" t="str">
        <f>CONCATENATE('[1]UNDERWRITING'!F18,"    - dla ryzyka: ",'[1]UNDERWRITING'!E18)</f>
        <v>1    - dla ryzyka: Pobyt w szpitalu współmałżonka w wyniku nieszczęśliwego wypadku </v>
      </c>
    </row>
    <row r="23" ht="12.75" hidden="1">
      <c r="B23" s="273" t="str">
        <f>CONCATENATE('[1]UNDERWRITING'!F19,"    - dla ryzyka: ",'[1]UNDERWRITING'!E19)</f>
        <v>1    - dla ryzyka: Uszczerbek na zdrowiu dziecka w wyniku nieszczęśliwego wypadku lub jego następstw</v>
      </c>
    </row>
    <row r="24" ht="12.75" hidden="1">
      <c r="B24" s="273" t="str">
        <f>CONCATENATE('[1]UNDERWRITING'!F20,"    - dla ryzyka: ",'[1]UNDERWRITING'!E20)</f>
        <v>1    - dla ryzyka: Pobyt w szpitalu dziecka w wyniku nieszczęśliwego wypadku lub jego następstw</v>
      </c>
    </row>
    <row r="25" ht="12.75" hidden="1"/>
    <row r="26" ht="12.75" hidden="1">
      <c r="B26" s="279" t="str">
        <f>CONCATENATE("Branża: ",'[1]INPUT_OUTPUT'!D6)</f>
        <v>Branża: bez branży</v>
      </c>
    </row>
    <row r="27" ht="12.75" hidden="1"/>
    <row r="28" spans="2:6" ht="15.75" hidden="1">
      <c r="B28" s="277" t="s">
        <v>389</v>
      </c>
      <c r="C28" s="278"/>
      <c r="D28" s="278"/>
      <c r="E28" s="278"/>
      <c r="F28" s="280">
        <f>'[1]INPUT_OUTPUT'!L2</f>
        <v>62</v>
      </c>
    </row>
    <row r="29" spans="2:6" ht="15.75" hidden="1">
      <c r="B29" s="277" t="s">
        <v>390</v>
      </c>
      <c r="C29" s="278"/>
      <c r="D29" s="278"/>
      <c r="E29" s="278"/>
      <c r="F29" s="280">
        <f>'[1]INPUT_OUTPUT'!L3</f>
        <v>60</v>
      </c>
    </row>
    <row r="30" ht="12.75" hidden="1"/>
    <row r="31" ht="12.75" hidden="1">
      <c r="B31" s="273" t="s">
        <v>391</v>
      </c>
    </row>
    <row r="32" ht="12.75" hidden="1"/>
    <row r="33" spans="2:4" ht="13.5" hidden="1" thickBot="1">
      <c r="B33" s="281" t="s">
        <v>392</v>
      </c>
      <c r="C33" s="282" t="s">
        <v>219</v>
      </c>
      <c r="D33" s="283" t="s">
        <v>218</v>
      </c>
    </row>
    <row r="34" spans="2:4" ht="12.75" hidden="1">
      <c r="B34" s="284" t="s">
        <v>393</v>
      </c>
      <c r="C34" s="285">
        <f>'[1]STRUKTURA'!F4</f>
        <v>16</v>
      </c>
      <c r="D34" s="286">
        <f>'[1]STRUKTURA'!G4</f>
        <v>10</v>
      </c>
    </row>
    <row r="35" spans="2:4" ht="12.75" hidden="1">
      <c r="B35" s="287" t="s">
        <v>394</v>
      </c>
      <c r="C35" s="288">
        <f>'[1]STRUKTURA'!F5</f>
        <v>56</v>
      </c>
      <c r="D35" s="289">
        <f>'[1]STRUKTURA'!G5</f>
        <v>18</v>
      </c>
    </row>
    <row r="36" spans="2:4" ht="12.75" hidden="1">
      <c r="B36" s="287" t="s">
        <v>395</v>
      </c>
      <c r="C36" s="288">
        <f>'[1]STRUKTURA'!F6</f>
        <v>64</v>
      </c>
      <c r="D36" s="289">
        <f>'[1]STRUKTURA'!G6</f>
        <v>31</v>
      </c>
    </row>
    <row r="37" spans="2:4" ht="12.75" hidden="1">
      <c r="B37" s="287" t="s">
        <v>396</v>
      </c>
      <c r="C37" s="288">
        <f>'[1]STRUKTURA'!F7</f>
        <v>45</v>
      </c>
      <c r="D37" s="289">
        <f>'[1]STRUKTURA'!G7</f>
        <v>27</v>
      </c>
    </row>
    <row r="38" spans="2:4" ht="12.75" hidden="1">
      <c r="B38" s="287" t="s">
        <v>397</v>
      </c>
      <c r="C38" s="288">
        <f>'[1]STRUKTURA'!F8</f>
        <v>28</v>
      </c>
      <c r="D38" s="289">
        <f>'[1]STRUKTURA'!G8</f>
        <v>17</v>
      </c>
    </row>
    <row r="39" spans="2:4" ht="12.75" hidden="1">
      <c r="B39" s="287" t="s">
        <v>398</v>
      </c>
      <c r="C39" s="288">
        <f>'[1]STRUKTURA'!F9</f>
        <v>13</v>
      </c>
      <c r="D39" s="289">
        <f>'[1]STRUKTURA'!G9</f>
        <v>17</v>
      </c>
    </row>
    <row r="40" spans="2:4" ht="12.75" hidden="1">
      <c r="B40" s="287" t="s">
        <v>382</v>
      </c>
      <c r="C40" s="288">
        <f>'[1]STRUKTURA'!F10</f>
        <v>8</v>
      </c>
      <c r="D40" s="289">
        <f>'[1]STRUKTURA'!G10</f>
        <v>5</v>
      </c>
    </row>
    <row r="41" spans="2:4" ht="12.75" hidden="1">
      <c r="B41" s="287" t="s">
        <v>383</v>
      </c>
      <c r="C41" s="288">
        <f>'[1]STRUKTURA'!F11</f>
        <v>8</v>
      </c>
      <c r="D41" s="289">
        <f>'[1]STRUKTURA'!G11</f>
        <v>4</v>
      </c>
    </row>
    <row r="42" spans="2:4" ht="12.75" hidden="1">
      <c r="B42" s="287" t="s">
        <v>384</v>
      </c>
      <c r="C42" s="288">
        <f>'[1]STRUKTURA'!F12</f>
        <v>0</v>
      </c>
      <c r="D42" s="289">
        <f>'[1]STRUKTURA'!G12</f>
        <v>0</v>
      </c>
    </row>
    <row r="43" spans="2:4" ht="12.75" hidden="1">
      <c r="B43" s="287" t="s">
        <v>385</v>
      </c>
      <c r="C43" s="288">
        <f>'[1]STRUKTURA'!F13</f>
        <v>0</v>
      </c>
      <c r="D43" s="289">
        <f>'[1]STRUKTURA'!G13</f>
        <v>0</v>
      </c>
    </row>
    <row r="44" spans="2:4" ht="13.5" hidden="1" thickBot="1">
      <c r="B44" s="290" t="s">
        <v>399</v>
      </c>
      <c r="C44" s="291">
        <f>'[1]STRUKTURA'!F14</f>
        <v>0</v>
      </c>
      <c r="D44" s="292">
        <f>'[1]STRUKTURA'!G14</f>
        <v>0</v>
      </c>
    </row>
    <row r="45" spans="2:4" ht="13.5" hidden="1" thickBot="1">
      <c r="B45" s="293" t="s">
        <v>400</v>
      </c>
      <c r="C45" s="294">
        <f>SUM(C34:C44)</f>
        <v>238</v>
      </c>
      <c r="D45" s="295">
        <f>SUM(D34:D44)</f>
        <v>129</v>
      </c>
    </row>
    <row r="46" ht="12.75" hidden="1"/>
    <row r="47" ht="12.75" hidden="1"/>
    <row r="48" ht="12.75" hidden="1"/>
    <row r="49" ht="12.75" hidden="1"/>
    <row r="50" ht="12.75" hidden="1"/>
  </sheetData>
  <sheetProtection password="CF8D" sheet="1"/>
  <printOptions/>
  <pageMargins left="0.75" right="0.75" top="1" bottom="1" header="0.5" footer="0.5"/>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D381"/>
  <sheetViews>
    <sheetView view="pageBreakPreview" zoomScale="115" zoomScaleSheetLayoutView="115" zoomScalePageLayoutView="0" workbookViewId="0" topLeftCell="A382">
      <selection activeCell="A1" sqref="A1:IV381"/>
    </sheetView>
  </sheetViews>
  <sheetFormatPr defaultColWidth="8.796875" defaultRowHeight="14.25"/>
  <cols>
    <col min="1" max="1" width="77" style="298" customWidth="1"/>
    <col min="2" max="2" width="21.3984375" style="297" customWidth="1"/>
    <col min="3" max="3" width="2" style="298" hidden="1" customWidth="1"/>
    <col min="4" max="4" width="1.69921875" style="298" hidden="1" customWidth="1"/>
    <col min="5" max="5" width="8" style="298" hidden="1" customWidth="1"/>
    <col min="6" max="6" width="9" style="298" customWidth="1"/>
    <col min="7" max="7" width="8.8984375" style="298" customWidth="1"/>
    <col min="8" max="8" width="7.09765625" style="298" customWidth="1"/>
    <col min="9" max="9" width="12" style="298" customWidth="1"/>
    <col min="10" max="16384" width="9" style="298" customWidth="1"/>
  </cols>
  <sheetData>
    <row r="1" ht="12.75" hidden="1">
      <c r="A1" s="296" t="s">
        <v>401</v>
      </c>
    </row>
    <row r="2" ht="12.75" hidden="1">
      <c r="A2" s="298" t="s">
        <v>402</v>
      </c>
    </row>
    <row r="3" ht="12.75" hidden="1">
      <c r="A3" s="298" t="s">
        <v>403</v>
      </c>
    </row>
    <row r="4" ht="12.75" hidden="1"/>
    <row r="5" ht="12.75" hidden="1">
      <c r="A5" s="298" t="s">
        <v>404</v>
      </c>
    </row>
    <row r="6" ht="12.75" hidden="1">
      <c r="A6" s="298" t="s">
        <v>405</v>
      </c>
    </row>
    <row r="7" ht="12.75" hidden="1">
      <c r="A7" s="298" t="s">
        <v>406</v>
      </c>
    </row>
    <row r="8" ht="12.75" hidden="1">
      <c r="A8" s="298" t="s">
        <v>407</v>
      </c>
    </row>
    <row r="9" ht="12.75" hidden="1">
      <c r="A9" s="298" t="s">
        <v>408</v>
      </c>
    </row>
    <row r="10" ht="12.75" hidden="1">
      <c r="A10" s="298" t="s">
        <v>409</v>
      </c>
    </row>
    <row r="11" ht="12.75" hidden="1">
      <c r="A11" s="298" t="s">
        <v>410</v>
      </c>
    </row>
    <row r="12" ht="12.75" hidden="1">
      <c r="A12" s="298" t="s">
        <v>411</v>
      </c>
    </row>
    <row r="13" ht="12.75" hidden="1">
      <c r="A13" s="298" t="s">
        <v>412</v>
      </c>
    </row>
    <row r="14" ht="12.75" hidden="1">
      <c r="A14" s="298" t="s">
        <v>413</v>
      </c>
    </row>
    <row r="15" ht="12.75" hidden="1">
      <c r="A15" s="298" t="s">
        <v>414</v>
      </c>
    </row>
    <row r="16" ht="12.75" hidden="1">
      <c r="A16" s="298" t="s">
        <v>415</v>
      </c>
    </row>
    <row r="17" ht="12.75" hidden="1">
      <c r="A17" s="298" t="s">
        <v>416</v>
      </c>
    </row>
    <row r="18" ht="12.75" hidden="1">
      <c r="A18" s="298" t="s">
        <v>417</v>
      </c>
    </row>
    <row r="19" ht="12.75" hidden="1">
      <c r="A19" s="298" t="s">
        <v>418</v>
      </c>
    </row>
    <row r="20" ht="12.75" hidden="1"/>
    <row r="21" ht="12.75" hidden="1">
      <c r="A21" s="298" t="s">
        <v>419</v>
      </c>
    </row>
    <row r="22" ht="12.75" hidden="1">
      <c r="A22" s="298" t="s">
        <v>420</v>
      </c>
    </row>
    <row r="23" ht="12.75" hidden="1">
      <c r="A23" s="298" t="s">
        <v>421</v>
      </c>
    </row>
    <row r="24" ht="12.75" hidden="1"/>
    <row r="25" ht="12.75" hidden="1">
      <c r="A25" s="298" t="s">
        <v>422</v>
      </c>
    </row>
    <row r="26" ht="12.75" hidden="1">
      <c r="A26" s="298" t="s">
        <v>423</v>
      </c>
    </row>
    <row r="27" ht="12.75" hidden="1">
      <c r="A27" s="298" t="s">
        <v>424</v>
      </c>
    </row>
    <row r="28" ht="12.75" hidden="1">
      <c r="A28" s="298" t="s">
        <v>425</v>
      </c>
    </row>
    <row r="29" ht="12.75" hidden="1">
      <c r="A29" s="298" t="s">
        <v>426</v>
      </c>
    </row>
    <row r="30" ht="12.75" hidden="1"/>
    <row r="31" ht="12.75" hidden="1">
      <c r="A31" s="298" t="s">
        <v>427</v>
      </c>
    </row>
    <row r="32" ht="12.75" hidden="1">
      <c r="A32" s="298" t="s">
        <v>428</v>
      </c>
    </row>
    <row r="33" ht="12.75" hidden="1">
      <c r="A33" s="298" t="s">
        <v>429</v>
      </c>
    </row>
    <row r="34" ht="12.75" hidden="1"/>
    <row r="35" ht="12.75" hidden="1">
      <c r="A35" s="298" t="s">
        <v>430</v>
      </c>
    </row>
    <row r="36" ht="12.75" hidden="1"/>
    <row r="37" spans="1:4" ht="12.75" hidden="1">
      <c r="A37" s="299" t="s">
        <v>431</v>
      </c>
      <c r="C37" s="298">
        <f>IF('[1]INPUT_OUTPUT'!$E$10=0,1,0)</f>
        <v>0</v>
      </c>
      <c r="D37" s="298">
        <f aca="true" t="shared" si="0" ref="D37:D100">1-C37</f>
        <v>1</v>
      </c>
    </row>
    <row r="38" spans="1:4" ht="12.75" hidden="1">
      <c r="A38" s="296" t="s">
        <v>432</v>
      </c>
      <c r="C38" s="298">
        <f>IF('[1]INPUT_OUTPUT'!$E$10=0,1,0)</f>
        <v>0</v>
      </c>
      <c r="D38" s="298">
        <f t="shared" si="0"/>
        <v>1</v>
      </c>
    </row>
    <row r="39" spans="1:4" ht="12.75" hidden="1">
      <c r="A39" s="300" t="s">
        <v>433</v>
      </c>
      <c r="C39" s="298">
        <f>IF('[1]INPUT_OUTPUT'!$E$10=0,1,0)</f>
        <v>0</v>
      </c>
      <c r="D39" s="298">
        <f t="shared" si="0"/>
        <v>1</v>
      </c>
    </row>
    <row r="40" spans="1:4" ht="12.75" hidden="1">
      <c r="A40" s="300" t="s">
        <v>434</v>
      </c>
      <c r="C40" s="298">
        <f>IF('[1]INPUT_OUTPUT'!$E$10=0,1,0)</f>
        <v>0</v>
      </c>
      <c r="D40" s="298">
        <f t="shared" si="0"/>
        <v>1</v>
      </c>
    </row>
    <row r="41" spans="1:4" ht="30" customHeight="1" hidden="1">
      <c r="A41" s="301" t="s">
        <v>435</v>
      </c>
      <c r="C41" s="298">
        <f>IF('[1]INPUT_OUTPUT'!$E$10=0,1,0)</f>
        <v>0</v>
      </c>
      <c r="D41" s="298">
        <f t="shared" si="0"/>
        <v>1</v>
      </c>
    </row>
    <row r="42" spans="1:4" ht="12.75" hidden="1">
      <c r="A42" s="299" t="s">
        <v>436</v>
      </c>
      <c r="C42" s="298">
        <f>IF(SUM(D43:D355)=0,1,0)</f>
        <v>0</v>
      </c>
      <c r="D42" s="298">
        <f t="shared" si="0"/>
        <v>1</v>
      </c>
    </row>
    <row r="43" spans="1:4" ht="12.75" hidden="1">
      <c r="A43" s="296" t="s">
        <v>437</v>
      </c>
      <c r="C43" s="298">
        <f>IF('[1]INPUT_OUTPUT'!$E$11=0,1,0)</f>
        <v>0</v>
      </c>
      <c r="D43" s="298">
        <f t="shared" si="0"/>
        <v>1</v>
      </c>
    </row>
    <row r="44" spans="1:4" ht="12.75" hidden="1">
      <c r="A44" s="302" t="s">
        <v>438</v>
      </c>
      <c r="C44" s="298">
        <f>IF('[1]INPUT_OUTPUT'!$E$11=0,1,0)</f>
        <v>0</v>
      </c>
      <c r="D44" s="298">
        <f t="shared" si="0"/>
        <v>1</v>
      </c>
    </row>
    <row r="45" spans="1:4" ht="12.75" hidden="1">
      <c r="A45" s="302" t="s">
        <v>439</v>
      </c>
      <c r="C45" s="298">
        <f>IF('[1]INPUT_OUTPUT'!$E$11=0,1,0)</f>
        <v>0</v>
      </c>
      <c r="D45" s="298">
        <f t="shared" si="0"/>
        <v>1</v>
      </c>
    </row>
    <row r="46" spans="1:4" ht="12.75" hidden="1">
      <c r="A46" s="302" t="s">
        <v>440</v>
      </c>
      <c r="C46" s="298">
        <f>IF('[1]INPUT_OUTPUT'!$E$11=0,1,0)</f>
        <v>0</v>
      </c>
      <c r="D46" s="298">
        <f t="shared" si="0"/>
        <v>1</v>
      </c>
    </row>
    <row r="47" spans="1:4" ht="12.75" hidden="1">
      <c r="A47" s="302" t="s">
        <v>441</v>
      </c>
      <c r="C47" s="298">
        <f>IF('[1]INPUT_OUTPUT'!$E$11=0,1,0)</f>
        <v>0</v>
      </c>
      <c r="D47" s="298">
        <f t="shared" si="0"/>
        <v>1</v>
      </c>
    </row>
    <row r="48" spans="1:4" ht="12.75" hidden="1">
      <c r="A48" s="302" t="s">
        <v>442</v>
      </c>
      <c r="C48" s="298">
        <f>IF('[1]INPUT_OUTPUT'!$E$11=0,1,0)</f>
        <v>0</v>
      </c>
      <c r="D48" s="298">
        <f t="shared" si="0"/>
        <v>1</v>
      </c>
    </row>
    <row r="49" spans="1:4" ht="12.75" hidden="1">
      <c r="A49" s="302" t="s">
        <v>443</v>
      </c>
      <c r="C49" s="298">
        <f>IF('[1]INPUT_OUTPUT'!$E$11=0,1,0)</f>
        <v>0</v>
      </c>
      <c r="D49" s="298">
        <f t="shared" si="0"/>
        <v>1</v>
      </c>
    </row>
    <row r="50" spans="1:4" ht="25.5" hidden="1">
      <c r="A50" s="303" t="s">
        <v>444</v>
      </c>
      <c r="C50" s="298">
        <f>IF('[1]INPUT_OUTPUT'!$E$12=0,1,0)</f>
        <v>0</v>
      </c>
      <c r="D50" s="298">
        <f t="shared" si="0"/>
        <v>1</v>
      </c>
    </row>
    <row r="51" spans="1:4" ht="12.75" hidden="1">
      <c r="A51" s="304" t="s">
        <v>433</v>
      </c>
      <c r="C51" s="298">
        <f>IF('[1]INPUT_OUTPUT'!$E$12=0,1,0)</f>
        <v>0</v>
      </c>
      <c r="D51" s="298">
        <f t="shared" si="0"/>
        <v>1</v>
      </c>
    </row>
    <row r="52" spans="1:4" ht="12.75" hidden="1">
      <c r="A52" s="304" t="s">
        <v>445</v>
      </c>
      <c r="C52" s="298">
        <f>IF('[1]INPUT_OUTPUT'!$E$12=0,1,0)</f>
        <v>0</v>
      </c>
      <c r="D52" s="298">
        <f t="shared" si="0"/>
        <v>1</v>
      </c>
    </row>
    <row r="53" spans="1:4" ht="12.75" hidden="1">
      <c r="A53" s="304" t="s">
        <v>440</v>
      </c>
      <c r="C53" s="298">
        <f>IF('[1]INPUT_OUTPUT'!$E$12=0,1,0)</f>
        <v>0</v>
      </c>
      <c r="D53" s="298">
        <f t="shared" si="0"/>
        <v>1</v>
      </c>
    </row>
    <row r="54" spans="1:4" ht="12.75" hidden="1">
      <c r="A54" s="304" t="s">
        <v>446</v>
      </c>
      <c r="C54" s="298">
        <f>IF('[1]INPUT_OUTPUT'!$E$12=0,1,0)</f>
        <v>0</v>
      </c>
      <c r="D54" s="298">
        <f t="shared" si="0"/>
        <v>1</v>
      </c>
    </row>
    <row r="55" spans="1:4" ht="12.75" hidden="1">
      <c r="A55" s="304" t="s">
        <v>447</v>
      </c>
      <c r="C55" s="298">
        <f>IF('[1]INPUT_OUTPUT'!$E$12=0,1,0)</f>
        <v>0</v>
      </c>
      <c r="D55" s="298">
        <f t="shared" si="0"/>
        <v>1</v>
      </c>
    </row>
    <row r="56" spans="1:4" ht="12.75" hidden="1">
      <c r="A56" s="304" t="s">
        <v>448</v>
      </c>
      <c r="C56" s="298">
        <f>IF('[1]INPUT_OUTPUT'!$E$12=0,1,0)</f>
        <v>0</v>
      </c>
      <c r="D56" s="298">
        <f t="shared" si="0"/>
        <v>1</v>
      </c>
    </row>
    <row r="57" spans="1:4" ht="12.75" hidden="1">
      <c r="A57" s="304" t="s">
        <v>449</v>
      </c>
      <c r="C57" s="298">
        <f>IF('[1]INPUT_OUTPUT'!$E$12=0,1,0)</f>
        <v>0</v>
      </c>
      <c r="D57" s="298">
        <f t="shared" si="0"/>
        <v>1</v>
      </c>
    </row>
    <row r="58" spans="1:4" ht="27.75" customHeight="1" hidden="1">
      <c r="A58" s="301" t="s">
        <v>450</v>
      </c>
      <c r="C58" s="298">
        <f>IF('[1]INPUT_OUTPUT'!$E$12=0,1,0)</f>
        <v>0</v>
      </c>
      <c r="D58" s="298">
        <f t="shared" si="0"/>
        <v>1</v>
      </c>
    </row>
    <row r="59" spans="1:4" ht="12.75" hidden="1">
      <c r="A59" s="304" t="s">
        <v>451</v>
      </c>
      <c r="C59" s="298">
        <f>IF('[1]INPUT_OUTPUT'!$E$12=0,1,0)</f>
        <v>0</v>
      </c>
      <c r="D59" s="298">
        <f t="shared" si="0"/>
        <v>1</v>
      </c>
    </row>
    <row r="60" spans="1:4" ht="12.75" hidden="1">
      <c r="A60" s="304" t="s">
        <v>452</v>
      </c>
      <c r="C60" s="298">
        <f>IF('[1]INPUT_OUTPUT'!$E$12=0,1,0)</f>
        <v>0</v>
      </c>
      <c r="D60" s="298">
        <f t="shared" si="0"/>
        <v>1</v>
      </c>
    </row>
    <row r="61" spans="1:4" ht="12.75" hidden="1">
      <c r="A61" s="305" t="s">
        <v>453</v>
      </c>
      <c r="C61" s="298">
        <f>IF('[1]INPUT_OUTPUT'!$E$13=0,1,0)</f>
        <v>1</v>
      </c>
      <c r="D61" s="298">
        <f t="shared" si="0"/>
        <v>0</v>
      </c>
    </row>
    <row r="62" spans="1:4" ht="12.75" hidden="1">
      <c r="A62" s="304" t="s">
        <v>438</v>
      </c>
      <c r="C62" s="298">
        <f>IF('[1]INPUT_OUTPUT'!$E$13=0,1,0)</f>
        <v>1</v>
      </c>
      <c r="D62" s="298">
        <f t="shared" si="0"/>
        <v>0</v>
      </c>
    </row>
    <row r="63" spans="1:4" ht="12.75" hidden="1">
      <c r="A63" s="304" t="s">
        <v>454</v>
      </c>
      <c r="C63" s="298">
        <f>IF('[1]INPUT_OUTPUT'!$E$13=0,1,0)</f>
        <v>1</v>
      </c>
      <c r="D63" s="298">
        <f t="shared" si="0"/>
        <v>0</v>
      </c>
    </row>
    <row r="64" spans="1:4" ht="12.75" hidden="1">
      <c r="A64" s="304" t="s">
        <v>455</v>
      </c>
      <c r="C64" s="298">
        <f>IF('[1]INPUT_OUTPUT'!$E$13=0,1,0)</f>
        <v>1</v>
      </c>
      <c r="D64" s="298">
        <f t="shared" si="0"/>
        <v>0</v>
      </c>
    </row>
    <row r="65" spans="1:4" ht="12.75" hidden="1">
      <c r="A65" s="304" t="s">
        <v>456</v>
      </c>
      <c r="C65" s="298">
        <f>IF('[1]INPUT_OUTPUT'!$E$13=0,1,0)</f>
        <v>1</v>
      </c>
      <c r="D65" s="298">
        <f t="shared" si="0"/>
        <v>0</v>
      </c>
    </row>
    <row r="66" spans="1:4" ht="12.75" hidden="1">
      <c r="A66" s="304" t="s">
        <v>457</v>
      </c>
      <c r="C66" s="298">
        <f>IF('[1]INPUT_OUTPUT'!$E$13=0,1,0)</f>
        <v>1</v>
      </c>
      <c r="D66" s="298">
        <f t="shared" si="0"/>
        <v>0</v>
      </c>
    </row>
    <row r="67" spans="1:4" ht="12.75" hidden="1">
      <c r="A67" s="304" t="s">
        <v>442</v>
      </c>
      <c r="C67" s="298">
        <f>IF('[1]INPUT_OUTPUT'!$E$13=0,1,0)</f>
        <v>1</v>
      </c>
      <c r="D67" s="298">
        <f t="shared" si="0"/>
        <v>0</v>
      </c>
    </row>
    <row r="68" spans="1:4" ht="12.75" hidden="1">
      <c r="A68" s="304" t="s">
        <v>452</v>
      </c>
      <c r="C68" s="298">
        <f>IF('[1]INPUT_OUTPUT'!$E$13=0,1,0)</f>
        <v>1</v>
      </c>
      <c r="D68" s="298">
        <f t="shared" si="0"/>
        <v>0</v>
      </c>
    </row>
    <row r="69" spans="1:4" ht="25.5" hidden="1">
      <c r="A69" s="303" t="s">
        <v>458</v>
      </c>
      <c r="C69" s="298">
        <f>IF('[1]INPUT_OUTPUT'!$E$14=0,1,0)</f>
        <v>1</v>
      </c>
      <c r="D69" s="298">
        <f t="shared" si="0"/>
        <v>0</v>
      </c>
    </row>
    <row r="70" spans="1:4" ht="12.75" hidden="1">
      <c r="A70" s="304" t="s">
        <v>433</v>
      </c>
      <c r="C70" s="298">
        <f>IF('[1]INPUT_OUTPUT'!$E$14=0,1,0)</f>
        <v>1</v>
      </c>
      <c r="D70" s="298">
        <f t="shared" si="0"/>
        <v>0</v>
      </c>
    </row>
    <row r="71" spans="1:4" ht="12.75" hidden="1">
      <c r="A71" s="304" t="s">
        <v>454</v>
      </c>
      <c r="C71" s="298">
        <f>IF('[1]INPUT_OUTPUT'!$E$14=0,1,0)</f>
        <v>1</v>
      </c>
      <c r="D71" s="298">
        <f t="shared" si="0"/>
        <v>0</v>
      </c>
    </row>
    <row r="72" spans="1:4" ht="12.75" hidden="1">
      <c r="A72" s="304" t="s">
        <v>459</v>
      </c>
      <c r="C72" s="298">
        <f>IF('[1]INPUT_OUTPUT'!$E$14=0,1,0)</f>
        <v>1</v>
      </c>
      <c r="D72" s="298">
        <f t="shared" si="0"/>
        <v>0</v>
      </c>
    </row>
    <row r="73" spans="1:4" ht="12.75" hidden="1">
      <c r="A73" s="304" t="s">
        <v>456</v>
      </c>
      <c r="C73" s="298">
        <f>IF('[1]INPUT_OUTPUT'!$E$14=0,1,0)</f>
        <v>1</v>
      </c>
      <c r="D73" s="298">
        <f t="shared" si="0"/>
        <v>0</v>
      </c>
    </row>
    <row r="74" spans="1:4" ht="12.75" hidden="1">
      <c r="A74" s="304" t="s">
        <v>460</v>
      </c>
      <c r="C74" s="298">
        <f>IF('[1]INPUT_OUTPUT'!$E$14=0,1,0)</f>
        <v>1</v>
      </c>
      <c r="D74" s="298">
        <f t="shared" si="0"/>
        <v>0</v>
      </c>
    </row>
    <row r="75" spans="1:4" ht="12.75" hidden="1">
      <c r="A75" s="304" t="s">
        <v>461</v>
      </c>
      <c r="C75" s="298">
        <f>IF('[1]INPUT_OUTPUT'!$E$14=0,1,0)</f>
        <v>1</v>
      </c>
      <c r="D75" s="298">
        <f t="shared" si="0"/>
        <v>0</v>
      </c>
    </row>
    <row r="76" spans="1:4" ht="12.75" hidden="1">
      <c r="A76" s="304" t="s">
        <v>462</v>
      </c>
      <c r="C76" s="298">
        <f>IF('[1]INPUT_OUTPUT'!$E$14=0,1,0)</f>
        <v>1</v>
      </c>
      <c r="D76" s="298">
        <f t="shared" si="0"/>
        <v>0</v>
      </c>
    </row>
    <row r="77" spans="1:4" ht="12.75" hidden="1">
      <c r="A77" s="304" t="s">
        <v>463</v>
      </c>
      <c r="C77" s="298">
        <f>IF('[1]INPUT_OUTPUT'!$E$14=0,1,0)</f>
        <v>1</v>
      </c>
      <c r="D77" s="298">
        <f t="shared" si="0"/>
        <v>0</v>
      </c>
    </row>
    <row r="78" spans="1:4" ht="12.75" hidden="1">
      <c r="A78" s="304" t="s">
        <v>464</v>
      </c>
      <c r="C78" s="298">
        <f>IF('[1]INPUT_OUTPUT'!$E$14=0,1,0)</f>
        <v>1</v>
      </c>
      <c r="D78" s="298">
        <f t="shared" si="0"/>
        <v>0</v>
      </c>
    </row>
    <row r="79" spans="1:4" ht="12.75" hidden="1">
      <c r="A79" s="304" t="s">
        <v>465</v>
      </c>
      <c r="C79" s="298">
        <f>IF('[1]INPUT_OUTPUT'!$E$14=0,1,0)</f>
        <v>1</v>
      </c>
      <c r="D79" s="298">
        <f t="shared" si="0"/>
        <v>0</v>
      </c>
    </row>
    <row r="80" spans="1:4" ht="12.75" hidden="1">
      <c r="A80" s="304" t="s">
        <v>442</v>
      </c>
      <c r="C80" s="298">
        <f>IF('[1]INPUT_OUTPUT'!$E$14=0,1,0)</f>
        <v>1</v>
      </c>
      <c r="D80" s="298">
        <f t="shared" si="0"/>
        <v>0</v>
      </c>
    </row>
    <row r="81" spans="1:4" ht="12.75" hidden="1">
      <c r="A81" s="304" t="s">
        <v>452</v>
      </c>
      <c r="C81" s="298">
        <f>IF('[1]INPUT_OUTPUT'!$E$14=0,1,0)</f>
        <v>1</v>
      </c>
      <c r="D81" s="298">
        <f t="shared" si="0"/>
        <v>0</v>
      </c>
    </row>
    <row r="82" spans="1:4" ht="12.75" hidden="1">
      <c r="A82" s="305" t="s">
        <v>466</v>
      </c>
      <c r="C82" s="298">
        <f>IF('[1]INPUT_OUTPUT'!$E$15=0,1,0)</f>
        <v>1</v>
      </c>
      <c r="D82" s="298">
        <f t="shared" si="0"/>
        <v>0</v>
      </c>
    </row>
    <row r="83" spans="1:4" ht="12.75" hidden="1">
      <c r="A83" s="304" t="s">
        <v>438</v>
      </c>
      <c r="C83" s="298">
        <f>IF('[1]INPUT_OUTPUT'!$E$15=0,1,0)</f>
        <v>1</v>
      </c>
      <c r="D83" s="298">
        <f t="shared" si="0"/>
        <v>0</v>
      </c>
    </row>
    <row r="84" spans="1:4" ht="12.75" hidden="1">
      <c r="A84" s="304" t="s">
        <v>467</v>
      </c>
      <c r="C84" s="298">
        <f>IF('[1]INPUT_OUTPUT'!$E$15=0,1,0)</f>
        <v>1</v>
      </c>
      <c r="D84" s="298">
        <f t="shared" si="0"/>
        <v>0</v>
      </c>
    </row>
    <row r="85" spans="1:4" ht="12.75" hidden="1">
      <c r="A85" s="304" t="s">
        <v>468</v>
      </c>
      <c r="C85" s="298">
        <f>IF('[1]INPUT_OUTPUT'!$E$15=0,1,0)</f>
        <v>1</v>
      </c>
      <c r="D85" s="298">
        <f t="shared" si="0"/>
        <v>0</v>
      </c>
    </row>
    <row r="86" spans="1:4" ht="12.75" hidden="1">
      <c r="A86" s="306" t="s">
        <v>469</v>
      </c>
      <c r="C86" s="298">
        <f>IF('[1]INPUT_OUTPUT'!$E$16=0,1,0)</f>
        <v>1</v>
      </c>
      <c r="D86" s="298">
        <f t="shared" si="0"/>
        <v>0</v>
      </c>
    </row>
    <row r="87" spans="1:4" ht="12.75" hidden="1">
      <c r="A87" s="304" t="s">
        <v>470</v>
      </c>
      <c r="C87" s="298">
        <f>IF('[1]INPUT_OUTPUT'!$E$16=0,1,0)</f>
        <v>1</v>
      </c>
      <c r="D87" s="298">
        <f t="shared" si="0"/>
        <v>0</v>
      </c>
    </row>
    <row r="88" spans="1:4" ht="12.75" hidden="1">
      <c r="A88" s="304" t="s">
        <v>471</v>
      </c>
      <c r="C88" s="298">
        <f>IF('[1]INPUT_OUTPUT'!$E$16=0,1,0)</f>
        <v>1</v>
      </c>
      <c r="D88" s="298">
        <f t="shared" si="0"/>
        <v>0</v>
      </c>
    </row>
    <row r="89" spans="1:4" ht="12.75" hidden="1">
      <c r="A89" s="304" t="s">
        <v>472</v>
      </c>
      <c r="C89" s="298">
        <f>IF('[1]INPUT_OUTPUT'!$E$16=0,1,0)</f>
        <v>1</v>
      </c>
      <c r="D89" s="298">
        <f t="shared" si="0"/>
        <v>0</v>
      </c>
    </row>
    <row r="90" spans="1:4" ht="12.75" hidden="1">
      <c r="A90" s="304" t="s">
        <v>473</v>
      </c>
      <c r="C90" s="298">
        <f>IF('[1]INPUT_OUTPUT'!$E$16=0,1,0)</f>
        <v>1</v>
      </c>
      <c r="D90" s="298">
        <f t="shared" si="0"/>
        <v>0</v>
      </c>
    </row>
    <row r="91" spans="1:4" ht="12.75" hidden="1">
      <c r="A91" s="304" t="s">
        <v>474</v>
      </c>
      <c r="C91" s="298">
        <f>IF('[1]INPUT_OUTPUT'!$E$16=0,1,0)</f>
        <v>1</v>
      </c>
      <c r="D91" s="298">
        <f t="shared" si="0"/>
        <v>0</v>
      </c>
    </row>
    <row r="92" spans="1:4" ht="12.75" hidden="1">
      <c r="A92" s="304" t="s">
        <v>475</v>
      </c>
      <c r="C92" s="298">
        <f>IF('[1]INPUT_OUTPUT'!$E$16=0,1,0)</f>
        <v>1</v>
      </c>
      <c r="D92" s="298">
        <f t="shared" si="0"/>
        <v>0</v>
      </c>
    </row>
    <row r="93" spans="1:4" ht="25.5" hidden="1">
      <c r="A93" s="303" t="s">
        <v>476</v>
      </c>
      <c r="C93" s="298">
        <f>IF('[1]INPUT_OUTPUT'!$E$17=0,1,0)</f>
        <v>1</v>
      </c>
      <c r="D93" s="298">
        <f t="shared" si="0"/>
        <v>0</v>
      </c>
    </row>
    <row r="94" spans="1:4" ht="12.75" hidden="1">
      <c r="A94" s="304" t="s">
        <v>470</v>
      </c>
      <c r="C94" s="298">
        <f>IF('[1]INPUT_OUTPUT'!$E$17=0,1,0)</f>
        <v>1</v>
      </c>
      <c r="D94" s="298">
        <f t="shared" si="0"/>
        <v>0</v>
      </c>
    </row>
    <row r="95" spans="1:4" ht="12.75" hidden="1">
      <c r="A95" s="304" t="s">
        <v>477</v>
      </c>
      <c r="C95" s="298">
        <f>IF('[1]INPUT_OUTPUT'!$E$17=0,1,0)</f>
        <v>1</v>
      </c>
      <c r="D95" s="298">
        <f t="shared" si="0"/>
        <v>0</v>
      </c>
    </row>
    <row r="96" spans="1:4" ht="12.75" hidden="1">
      <c r="A96" s="304" t="s">
        <v>478</v>
      </c>
      <c r="C96" s="298">
        <f>IF('[1]INPUT_OUTPUT'!$E$17=0,1,0)</f>
        <v>1</v>
      </c>
      <c r="D96" s="298">
        <f t="shared" si="0"/>
        <v>0</v>
      </c>
    </row>
    <row r="97" spans="1:4" ht="12.75" hidden="1">
      <c r="A97" s="304" t="s">
        <v>479</v>
      </c>
      <c r="C97" s="298">
        <f>IF('[1]INPUT_OUTPUT'!$E$17=0,1,0)</f>
        <v>1</v>
      </c>
      <c r="D97" s="298">
        <f t="shared" si="0"/>
        <v>0</v>
      </c>
    </row>
    <row r="98" spans="1:4" ht="12.75" hidden="1">
      <c r="A98" s="304" t="s">
        <v>480</v>
      </c>
      <c r="C98" s="298">
        <f>IF('[1]INPUT_OUTPUT'!$E$17=0,1,0)</f>
        <v>1</v>
      </c>
      <c r="D98" s="298">
        <f t="shared" si="0"/>
        <v>0</v>
      </c>
    </row>
    <row r="99" spans="1:4" ht="12.75" hidden="1">
      <c r="A99" s="304" t="s">
        <v>474</v>
      </c>
      <c r="C99" s="298">
        <f>IF('[1]INPUT_OUTPUT'!$E$17=0,1,0)</f>
        <v>1</v>
      </c>
      <c r="D99" s="298">
        <f t="shared" si="0"/>
        <v>0</v>
      </c>
    </row>
    <row r="100" spans="1:4" ht="12.75" hidden="1">
      <c r="A100" s="304" t="s">
        <v>481</v>
      </c>
      <c r="C100" s="298">
        <f>IF('[1]INPUT_OUTPUT'!$E$17=0,1,0)</f>
        <v>1</v>
      </c>
      <c r="D100" s="298">
        <f t="shared" si="0"/>
        <v>0</v>
      </c>
    </row>
    <row r="101" spans="1:4" ht="12.75" hidden="1">
      <c r="A101" s="305" t="s">
        <v>482</v>
      </c>
      <c r="C101" s="298">
        <f>IF('[1]INPUT_OUTPUT'!$E$18=0,1,0)</f>
        <v>1</v>
      </c>
      <c r="D101" s="298">
        <f aca="true" t="shared" si="1" ref="D101:D164">1-C101</f>
        <v>0</v>
      </c>
    </row>
    <row r="102" spans="1:4" ht="12.75" hidden="1">
      <c r="A102" s="304" t="s">
        <v>470</v>
      </c>
      <c r="C102" s="298">
        <f>IF('[1]INPUT_OUTPUT'!$E$18=0,1,0)</f>
        <v>1</v>
      </c>
      <c r="D102" s="298">
        <f t="shared" si="1"/>
        <v>0</v>
      </c>
    </row>
    <row r="103" spans="1:4" ht="12.75" hidden="1">
      <c r="A103" s="304" t="s">
        <v>477</v>
      </c>
      <c r="C103" s="298">
        <f>IF('[1]INPUT_OUTPUT'!$E$18=0,1,0)</f>
        <v>1</v>
      </c>
      <c r="D103" s="298">
        <f t="shared" si="1"/>
        <v>0</v>
      </c>
    </row>
    <row r="104" spans="1:4" ht="12.75" hidden="1">
      <c r="A104" s="304" t="s">
        <v>483</v>
      </c>
      <c r="C104" s="298">
        <f>IF('[1]INPUT_OUTPUT'!$E$18=0,1,0)</f>
        <v>1</v>
      </c>
      <c r="D104" s="298">
        <f t="shared" si="1"/>
        <v>0</v>
      </c>
    </row>
    <row r="105" spans="1:4" ht="12.75" hidden="1">
      <c r="A105" s="304" t="s">
        <v>484</v>
      </c>
      <c r="C105" s="298">
        <f>IF('[1]INPUT_OUTPUT'!$E$18=0,1,0)</f>
        <v>1</v>
      </c>
      <c r="D105" s="298">
        <f t="shared" si="1"/>
        <v>0</v>
      </c>
    </row>
    <row r="106" spans="1:4" ht="12.75" hidden="1">
      <c r="A106" s="304" t="s">
        <v>485</v>
      </c>
      <c r="C106" s="298">
        <f>IF('[1]INPUT_OUTPUT'!$E$18=0,1,0)</f>
        <v>1</v>
      </c>
      <c r="D106" s="298">
        <f t="shared" si="1"/>
        <v>0</v>
      </c>
    </row>
    <row r="107" spans="1:4" ht="12.75" hidden="1">
      <c r="A107" s="304" t="s">
        <v>486</v>
      </c>
      <c r="C107" s="298">
        <f>IF('[1]INPUT_OUTPUT'!$E$18=0,1,0)</f>
        <v>1</v>
      </c>
      <c r="D107" s="298">
        <f t="shared" si="1"/>
        <v>0</v>
      </c>
    </row>
    <row r="108" spans="1:4" ht="12.75" hidden="1">
      <c r="A108" s="304" t="s">
        <v>487</v>
      </c>
      <c r="C108" s="298">
        <f>IF('[1]INPUT_OUTPUT'!$E$18=0,1,0)</f>
        <v>1</v>
      </c>
      <c r="D108" s="298">
        <f t="shared" si="1"/>
        <v>0</v>
      </c>
    </row>
    <row r="109" spans="1:4" ht="12.75" hidden="1">
      <c r="A109" s="304" t="s">
        <v>488</v>
      </c>
      <c r="C109" s="298">
        <f>IF('[1]INPUT_OUTPUT'!$E$18=0,1,0)</f>
        <v>1</v>
      </c>
      <c r="D109" s="298">
        <f t="shared" si="1"/>
        <v>0</v>
      </c>
    </row>
    <row r="110" spans="1:4" ht="12.75" hidden="1">
      <c r="A110" s="304" t="s">
        <v>489</v>
      </c>
      <c r="C110" s="298">
        <f>IF('[1]INPUT_OUTPUT'!$E$18=0,1,0)</f>
        <v>1</v>
      </c>
      <c r="D110" s="298">
        <f t="shared" si="1"/>
        <v>0</v>
      </c>
    </row>
    <row r="111" spans="1:4" ht="12.75" hidden="1">
      <c r="A111" s="305" t="s">
        <v>490</v>
      </c>
      <c r="C111" s="298">
        <f>IF('[1]INPUT_OUTPUT'!$E$19=0,1,0)</f>
        <v>0</v>
      </c>
      <c r="D111" s="298">
        <f t="shared" si="1"/>
        <v>1</v>
      </c>
    </row>
    <row r="112" spans="1:4" ht="12.75" hidden="1">
      <c r="A112" s="304" t="s">
        <v>470</v>
      </c>
      <c r="C112" s="298">
        <f>IF('[1]INPUT_OUTPUT'!$E$19=0,1,0)</f>
        <v>0</v>
      </c>
      <c r="D112" s="298">
        <f t="shared" si="1"/>
        <v>1</v>
      </c>
    </row>
    <row r="113" spans="1:4" ht="12.75" hidden="1">
      <c r="A113" s="304" t="s">
        <v>491</v>
      </c>
      <c r="C113" s="298">
        <f>IF('[1]INPUT_OUTPUT'!$E$19=0,1,0)</f>
        <v>0</v>
      </c>
      <c r="D113" s="298">
        <f t="shared" si="1"/>
        <v>1</v>
      </c>
    </row>
    <row r="114" spans="1:4" ht="12.75" hidden="1">
      <c r="A114" s="304" t="s">
        <v>492</v>
      </c>
      <c r="C114" s="298">
        <f>IF('[1]INPUT_OUTPUT'!$E$19=0,1,0)</f>
        <v>0</v>
      </c>
      <c r="D114" s="298">
        <f t="shared" si="1"/>
        <v>1</v>
      </c>
    </row>
    <row r="115" spans="1:4" ht="12.75" hidden="1">
      <c r="A115" s="304" t="s">
        <v>493</v>
      </c>
      <c r="C115" s="298">
        <f>IF('[1]INPUT_OUTPUT'!$E$19=0,1,0)</f>
        <v>0</v>
      </c>
      <c r="D115" s="298">
        <f t="shared" si="1"/>
        <v>1</v>
      </c>
    </row>
    <row r="116" spans="1:4" ht="12.75" hidden="1">
      <c r="A116" s="304" t="s">
        <v>494</v>
      </c>
      <c r="C116" s="298">
        <f>IF('[1]INPUT_OUTPUT'!$E$19=0,1,0)</f>
        <v>0</v>
      </c>
      <c r="D116" s="298">
        <f t="shared" si="1"/>
        <v>1</v>
      </c>
    </row>
    <row r="117" spans="1:4" ht="12.75" hidden="1">
      <c r="A117" s="304" t="s">
        <v>495</v>
      </c>
      <c r="C117" s="298">
        <f>IF('[1]INPUT_OUTPUT'!$E$19=0,1,0)</f>
        <v>0</v>
      </c>
      <c r="D117" s="298">
        <f t="shared" si="1"/>
        <v>1</v>
      </c>
    </row>
    <row r="118" spans="1:4" ht="12.75" hidden="1">
      <c r="A118" s="304" t="s">
        <v>496</v>
      </c>
      <c r="C118" s="298">
        <f>IF('[1]INPUT_OUTPUT'!$E$19=0,1,0)</f>
        <v>0</v>
      </c>
      <c r="D118" s="298">
        <f t="shared" si="1"/>
        <v>1</v>
      </c>
    </row>
    <row r="119" spans="1:4" ht="25.5" hidden="1">
      <c r="A119" s="303" t="s">
        <v>497</v>
      </c>
      <c r="C119" s="298">
        <f>IF('[1]INPUT_OUTPUT'!$E$20=0,1,0)</f>
        <v>1</v>
      </c>
      <c r="D119" s="298">
        <f t="shared" si="1"/>
        <v>0</v>
      </c>
    </row>
    <row r="120" spans="1:4" ht="12.75" hidden="1">
      <c r="A120" s="304" t="s">
        <v>470</v>
      </c>
      <c r="C120" s="298">
        <f>IF('[1]INPUT_OUTPUT'!$E$20=0,1,0)</f>
        <v>1</v>
      </c>
      <c r="D120" s="298">
        <f t="shared" si="1"/>
        <v>0</v>
      </c>
    </row>
    <row r="121" spans="1:4" ht="12.75" hidden="1">
      <c r="A121" s="304" t="s">
        <v>498</v>
      </c>
      <c r="C121" s="298">
        <f>IF('[1]INPUT_OUTPUT'!$E$20=0,1,0)</f>
        <v>1</v>
      </c>
      <c r="D121" s="298">
        <f t="shared" si="1"/>
        <v>0</v>
      </c>
    </row>
    <row r="122" spans="1:4" ht="12.75" hidden="1">
      <c r="A122" s="304" t="s">
        <v>499</v>
      </c>
      <c r="C122" s="298">
        <f>IF('[1]INPUT_OUTPUT'!$E$20=0,1,0)</f>
        <v>1</v>
      </c>
      <c r="D122" s="298">
        <f t="shared" si="1"/>
        <v>0</v>
      </c>
    </row>
    <row r="123" spans="1:4" ht="12.75" hidden="1">
      <c r="A123" s="304" t="s">
        <v>500</v>
      </c>
      <c r="C123" s="298">
        <f>IF('[1]INPUT_OUTPUT'!$E$20=0,1,0)</f>
        <v>1</v>
      </c>
      <c r="D123" s="298">
        <f t="shared" si="1"/>
        <v>0</v>
      </c>
    </row>
    <row r="124" spans="1:4" ht="12.75" hidden="1">
      <c r="A124" s="304" t="s">
        <v>501</v>
      </c>
      <c r="C124" s="298">
        <f>IF('[1]INPUT_OUTPUT'!$E$20=0,1,0)</f>
        <v>1</v>
      </c>
      <c r="D124" s="298">
        <f t="shared" si="1"/>
        <v>0</v>
      </c>
    </row>
    <row r="125" spans="1:4" ht="12.75" hidden="1">
      <c r="A125" s="304" t="s">
        <v>502</v>
      </c>
      <c r="C125" s="298">
        <f>IF('[1]INPUT_OUTPUT'!$E$20=0,1,0)</f>
        <v>1</v>
      </c>
      <c r="D125" s="298">
        <f t="shared" si="1"/>
        <v>0</v>
      </c>
    </row>
    <row r="126" spans="1:4" ht="12.75" hidden="1">
      <c r="A126" s="304" t="s">
        <v>503</v>
      </c>
      <c r="C126" s="298">
        <f>IF('[1]INPUT_OUTPUT'!$E$20=0,1,0)</f>
        <v>1</v>
      </c>
      <c r="D126" s="298">
        <f t="shared" si="1"/>
        <v>0</v>
      </c>
    </row>
    <row r="127" spans="1:4" ht="12.75" hidden="1">
      <c r="A127" s="304" t="s">
        <v>504</v>
      </c>
      <c r="C127" s="298">
        <f>IF('[1]INPUT_OUTPUT'!$E$20=0,1,0)</f>
        <v>1</v>
      </c>
      <c r="D127" s="298">
        <f t="shared" si="1"/>
        <v>0</v>
      </c>
    </row>
    <row r="128" spans="1:4" ht="25.5" hidden="1">
      <c r="A128" s="303" t="s">
        <v>505</v>
      </c>
      <c r="C128" s="298">
        <f>IF('[1]INPUT_OUTPUT'!$E$21=0,1,0)</f>
        <v>1</v>
      </c>
      <c r="D128" s="298">
        <f t="shared" si="1"/>
        <v>0</v>
      </c>
    </row>
    <row r="129" spans="1:4" ht="12.75" hidden="1">
      <c r="A129" s="301" t="s">
        <v>470</v>
      </c>
      <c r="C129" s="298">
        <f>IF('[1]INPUT_OUTPUT'!$E$21=0,1,0)</f>
        <v>1</v>
      </c>
      <c r="D129" s="298">
        <f t="shared" si="1"/>
        <v>0</v>
      </c>
    </row>
    <row r="130" spans="1:4" ht="12.75" hidden="1">
      <c r="A130" s="301" t="s">
        <v>506</v>
      </c>
      <c r="C130" s="298">
        <f>IF('[1]INPUT_OUTPUT'!$E$21=0,1,0)</f>
        <v>1</v>
      </c>
      <c r="D130" s="298">
        <f t="shared" si="1"/>
        <v>0</v>
      </c>
    </row>
    <row r="131" spans="1:4" ht="12.75" hidden="1">
      <c r="A131" s="301" t="s">
        <v>507</v>
      </c>
      <c r="C131" s="298">
        <f>IF('[1]INPUT_OUTPUT'!$E$21=0,1,0)</f>
        <v>1</v>
      </c>
      <c r="D131" s="298">
        <f t="shared" si="1"/>
        <v>0</v>
      </c>
    </row>
    <row r="132" spans="1:4" ht="12.75" hidden="1">
      <c r="A132" s="301" t="s">
        <v>508</v>
      </c>
      <c r="C132" s="298">
        <f>IF('[1]INPUT_OUTPUT'!$E$21=0,1,0)</f>
        <v>1</v>
      </c>
      <c r="D132" s="298">
        <f t="shared" si="1"/>
        <v>0</v>
      </c>
    </row>
    <row r="133" spans="1:4" ht="12.75" hidden="1">
      <c r="A133" s="301" t="s">
        <v>509</v>
      </c>
      <c r="C133" s="298">
        <f>IF('[1]INPUT_OUTPUT'!$E$21=0,1,0)</f>
        <v>1</v>
      </c>
      <c r="D133" s="298">
        <f t="shared" si="1"/>
        <v>0</v>
      </c>
    </row>
    <row r="134" spans="1:4" ht="12.75" hidden="1">
      <c r="A134" s="301" t="s">
        <v>510</v>
      </c>
      <c r="C134" s="298">
        <f>IF('[1]INPUT_OUTPUT'!$E$21=0,1,0)</f>
        <v>1</v>
      </c>
      <c r="D134" s="298">
        <f t="shared" si="1"/>
        <v>0</v>
      </c>
    </row>
    <row r="135" spans="1:4" ht="12.75" hidden="1">
      <c r="A135" s="301" t="s">
        <v>511</v>
      </c>
      <c r="C135" s="298">
        <f>IF('[1]INPUT_OUTPUT'!$E$21=0,1,0)</f>
        <v>1</v>
      </c>
      <c r="D135" s="298">
        <f t="shared" si="1"/>
        <v>0</v>
      </c>
    </row>
    <row r="136" spans="1:4" ht="12.75" hidden="1">
      <c r="A136" s="301" t="s">
        <v>512</v>
      </c>
      <c r="C136" s="298">
        <f>IF('[1]INPUT_OUTPUT'!$E$21=0,1,0)</f>
        <v>1</v>
      </c>
      <c r="D136" s="298">
        <f t="shared" si="1"/>
        <v>0</v>
      </c>
    </row>
    <row r="137" spans="1:4" ht="12.75" hidden="1">
      <c r="A137" s="301" t="s">
        <v>513</v>
      </c>
      <c r="C137" s="298">
        <f>IF('[1]INPUT_OUTPUT'!$E$21=0,1,0)</f>
        <v>1</v>
      </c>
      <c r="D137" s="298">
        <f t="shared" si="1"/>
        <v>0</v>
      </c>
    </row>
    <row r="138" spans="1:4" ht="12.75" hidden="1">
      <c r="A138" s="301" t="s">
        <v>514</v>
      </c>
      <c r="C138" s="298">
        <f>IF('[1]INPUT_OUTPUT'!$E$21=0,1,0)</f>
        <v>1</v>
      </c>
      <c r="D138" s="298">
        <f t="shared" si="1"/>
        <v>0</v>
      </c>
    </row>
    <row r="139" spans="1:4" ht="12.75" hidden="1">
      <c r="A139" s="301" t="s">
        <v>515</v>
      </c>
      <c r="C139" s="298">
        <f>IF('[1]INPUT_OUTPUT'!$E$21=0,1,0)</f>
        <v>1</v>
      </c>
      <c r="D139" s="298">
        <f t="shared" si="1"/>
        <v>0</v>
      </c>
    </row>
    <row r="140" spans="1:4" ht="12.75" hidden="1">
      <c r="A140" s="301" t="s">
        <v>504</v>
      </c>
      <c r="C140" s="298">
        <f>IF('[1]INPUT_OUTPUT'!$E$21=0,1,0)</f>
        <v>1</v>
      </c>
      <c r="D140" s="298">
        <f t="shared" si="1"/>
        <v>0</v>
      </c>
    </row>
    <row r="141" spans="1:4" ht="12.75" hidden="1">
      <c r="A141" s="305" t="s">
        <v>516</v>
      </c>
      <c r="C141" s="298">
        <f>IF('[1]INPUT_OUTPUT'!$E$22=0,1,0)</f>
        <v>0</v>
      </c>
      <c r="D141" s="298">
        <f t="shared" si="1"/>
        <v>1</v>
      </c>
    </row>
    <row r="142" spans="1:4" ht="12.75" hidden="1">
      <c r="A142" s="301" t="s">
        <v>470</v>
      </c>
      <c r="C142" s="298">
        <f>IF('[1]INPUT_OUTPUT'!$E$22=0,1,0)</f>
        <v>0</v>
      </c>
      <c r="D142" s="298">
        <f t="shared" si="1"/>
        <v>1</v>
      </c>
    </row>
    <row r="143" spans="1:4" ht="12.75" hidden="1">
      <c r="A143" s="301" t="s">
        <v>517</v>
      </c>
      <c r="C143" s="298">
        <f>IF('[1]INPUT_OUTPUT'!$E$22=0,1,0)</f>
        <v>0</v>
      </c>
      <c r="D143" s="298">
        <f t="shared" si="1"/>
        <v>1</v>
      </c>
    </row>
    <row r="144" spans="1:4" ht="12.75" hidden="1">
      <c r="A144" s="301" t="s">
        <v>518</v>
      </c>
      <c r="C144" s="298">
        <f>IF('[1]INPUT_OUTPUT'!$E$22=0,1,0)</f>
        <v>0</v>
      </c>
      <c r="D144" s="298">
        <f t="shared" si="1"/>
        <v>1</v>
      </c>
    </row>
    <row r="145" spans="1:4" ht="12.75" hidden="1">
      <c r="A145" s="301" t="s">
        <v>519</v>
      </c>
      <c r="C145" s="298">
        <f>IF('[1]INPUT_OUTPUT'!$E$22=0,1,0)</f>
        <v>0</v>
      </c>
      <c r="D145" s="298">
        <f t="shared" si="1"/>
        <v>1</v>
      </c>
    </row>
    <row r="146" spans="1:4" ht="12.75" hidden="1">
      <c r="A146" s="301" t="s">
        <v>520</v>
      </c>
      <c r="C146" s="298">
        <f>IF('[1]INPUT_OUTPUT'!$E$22=0,1,0)</f>
        <v>0</v>
      </c>
      <c r="D146" s="298">
        <f t="shared" si="1"/>
        <v>1</v>
      </c>
    </row>
    <row r="147" spans="1:4" ht="12.75" hidden="1">
      <c r="A147" s="301" t="s">
        <v>521</v>
      </c>
      <c r="C147" s="298">
        <f>IF('[1]INPUT_OUTPUT'!$E$22=0,1,0)</f>
        <v>0</v>
      </c>
      <c r="D147" s="298">
        <f t="shared" si="1"/>
        <v>1</v>
      </c>
    </row>
    <row r="148" spans="1:4" ht="12.75" hidden="1">
      <c r="A148" s="301" t="s">
        <v>522</v>
      </c>
      <c r="C148" s="298">
        <f>IF('[1]INPUT_OUTPUT'!$E$22=0,1,0)</f>
        <v>0</v>
      </c>
      <c r="D148" s="298">
        <f t="shared" si="1"/>
        <v>1</v>
      </c>
    </row>
    <row r="149" spans="1:4" ht="12.75" hidden="1">
      <c r="A149" s="301" t="s">
        <v>523</v>
      </c>
      <c r="C149" s="298">
        <f>IF('[1]INPUT_OUTPUT'!$E$22=0,1,0)</f>
        <v>0</v>
      </c>
      <c r="D149" s="298">
        <f t="shared" si="1"/>
        <v>1</v>
      </c>
    </row>
    <row r="150" spans="1:4" ht="12.75" hidden="1">
      <c r="A150" s="301" t="s">
        <v>524</v>
      </c>
      <c r="C150" s="298">
        <f>IF('[1]INPUT_OUTPUT'!$E$22=0,1,0)</f>
        <v>0</v>
      </c>
      <c r="D150" s="298">
        <f t="shared" si="1"/>
        <v>1</v>
      </c>
    </row>
    <row r="151" spans="1:4" ht="12.75" hidden="1">
      <c r="A151" s="301" t="s">
        <v>525</v>
      </c>
      <c r="C151" s="298">
        <f>IF('[1]INPUT_OUTPUT'!$E$22=0,1,0)</f>
        <v>0</v>
      </c>
      <c r="D151" s="298">
        <f t="shared" si="1"/>
        <v>1</v>
      </c>
    </row>
    <row r="152" spans="1:4" ht="12.75" hidden="1">
      <c r="A152" s="301" t="s">
        <v>526</v>
      </c>
      <c r="C152" s="298">
        <f>IF('[1]INPUT_OUTPUT'!$E$22=0,1,0)</f>
        <v>0</v>
      </c>
      <c r="D152" s="298">
        <f t="shared" si="1"/>
        <v>1</v>
      </c>
    </row>
    <row r="153" spans="1:4" ht="12.75" hidden="1">
      <c r="A153" s="301" t="s">
        <v>527</v>
      </c>
      <c r="C153" s="298">
        <f>IF('[1]INPUT_OUTPUT'!$E$22=0,1,0)</f>
        <v>0</v>
      </c>
      <c r="D153" s="298">
        <f t="shared" si="1"/>
        <v>1</v>
      </c>
    </row>
    <row r="154" spans="1:4" ht="12.75" hidden="1">
      <c r="A154" s="301" t="s">
        <v>528</v>
      </c>
      <c r="C154" s="298">
        <f>IF('[1]INPUT_OUTPUT'!$E$22=0,1,0)</f>
        <v>0</v>
      </c>
      <c r="D154" s="298">
        <f t="shared" si="1"/>
        <v>1</v>
      </c>
    </row>
    <row r="155" spans="1:4" ht="12.75" hidden="1">
      <c r="A155" s="301" t="s">
        <v>529</v>
      </c>
      <c r="C155" s="298">
        <f>IF('[1]INPUT_OUTPUT'!$E$22=0,1,0)</f>
        <v>0</v>
      </c>
      <c r="D155" s="298">
        <f t="shared" si="1"/>
        <v>1</v>
      </c>
    </row>
    <row r="156" spans="1:4" ht="12.75" hidden="1">
      <c r="A156" s="305" t="s">
        <v>530</v>
      </c>
      <c r="C156" s="298">
        <f>IF('[1]INPUT_OUTPUT'!$E$23=0,1,0)</f>
        <v>0</v>
      </c>
      <c r="D156" s="298">
        <f t="shared" si="1"/>
        <v>1</v>
      </c>
    </row>
    <row r="157" spans="1:4" ht="12.75" hidden="1">
      <c r="A157" s="301" t="s">
        <v>470</v>
      </c>
      <c r="C157" s="298">
        <f>IF('[1]INPUT_OUTPUT'!$E$23=0,1,0)</f>
        <v>0</v>
      </c>
      <c r="D157" s="298">
        <f t="shared" si="1"/>
        <v>1</v>
      </c>
    </row>
    <row r="158" spans="1:4" ht="12.75" hidden="1">
      <c r="A158" s="301" t="s">
        <v>531</v>
      </c>
      <c r="C158" s="298">
        <f>IF('[1]INPUT_OUTPUT'!$E$23=0,1,0)</f>
        <v>0</v>
      </c>
      <c r="D158" s="298">
        <f t="shared" si="1"/>
        <v>1</v>
      </c>
    </row>
    <row r="159" spans="1:4" ht="12.75" hidden="1">
      <c r="A159" s="301" t="s">
        <v>532</v>
      </c>
      <c r="C159" s="298">
        <f>IF('[1]INPUT_OUTPUT'!$E$23=0,1,0)</f>
        <v>0</v>
      </c>
      <c r="D159" s="298">
        <f t="shared" si="1"/>
        <v>1</v>
      </c>
    </row>
    <row r="160" spans="1:4" ht="12.75" hidden="1">
      <c r="A160" s="301" t="s">
        <v>533</v>
      </c>
      <c r="C160" s="298">
        <f>IF('[1]INPUT_OUTPUT'!$E$23=0,1,0)</f>
        <v>0</v>
      </c>
      <c r="D160" s="298">
        <f t="shared" si="1"/>
        <v>1</v>
      </c>
    </row>
    <row r="161" spans="1:4" ht="28.5" customHeight="1" hidden="1">
      <c r="A161" s="301" t="s">
        <v>534</v>
      </c>
      <c r="C161" s="298">
        <f>IF('[1]INPUT_OUTPUT'!$E$23=0,1,0)</f>
        <v>0</v>
      </c>
      <c r="D161" s="298">
        <f t="shared" si="1"/>
        <v>1</v>
      </c>
    </row>
    <row r="162" spans="1:4" ht="12.75" hidden="1">
      <c r="A162" s="301" t="s">
        <v>535</v>
      </c>
      <c r="C162" s="298">
        <f>IF('[1]INPUT_OUTPUT'!$E$23=0,1,0)</f>
        <v>0</v>
      </c>
      <c r="D162" s="298">
        <f t="shared" si="1"/>
        <v>1</v>
      </c>
    </row>
    <row r="163" spans="1:4" ht="28.5" customHeight="1" hidden="1">
      <c r="A163" s="301" t="s">
        <v>536</v>
      </c>
      <c r="C163" s="298">
        <f>IF('[1]INPUT_OUTPUT'!$E$23=0,1,0)</f>
        <v>0</v>
      </c>
      <c r="D163" s="298">
        <f t="shared" si="1"/>
        <v>1</v>
      </c>
    </row>
    <row r="164" spans="1:4" ht="12.75" hidden="1">
      <c r="A164" s="301" t="s">
        <v>537</v>
      </c>
      <c r="C164" s="298">
        <f>IF('[1]INPUT_OUTPUT'!$E$23=0,1,0)</f>
        <v>0</v>
      </c>
      <c r="D164" s="298">
        <f t="shared" si="1"/>
        <v>1</v>
      </c>
    </row>
    <row r="165" spans="1:4" ht="12.75" hidden="1">
      <c r="A165" s="301" t="s">
        <v>523</v>
      </c>
      <c r="C165" s="298">
        <f>IF('[1]INPUT_OUTPUT'!$E$23=0,1,0)</f>
        <v>0</v>
      </c>
      <c r="D165" s="298">
        <f aca="true" t="shared" si="2" ref="D165:D228">1-C165</f>
        <v>1</v>
      </c>
    </row>
    <row r="166" spans="1:4" ht="12.75" hidden="1">
      <c r="A166" s="301" t="s">
        <v>538</v>
      </c>
      <c r="C166" s="298">
        <f>IF('[1]INPUT_OUTPUT'!$E$23=0,1,0)</f>
        <v>0</v>
      </c>
      <c r="D166" s="298">
        <f t="shared" si="2"/>
        <v>1</v>
      </c>
    </row>
    <row r="167" spans="1:4" ht="12.75" hidden="1">
      <c r="A167" s="301" t="s">
        <v>539</v>
      </c>
      <c r="C167" s="298">
        <f>IF('[1]INPUT_OUTPUT'!$E$23=0,1,0)</f>
        <v>0</v>
      </c>
      <c r="D167" s="298">
        <f t="shared" si="2"/>
        <v>1</v>
      </c>
    </row>
    <row r="168" spans="1:4" ht="12.75" hidden="1">
      <c r="A168" s="301" t="s">
        <v>540</v>
      </c>
      <c r="C168" s="298">
        <f>IF('[1]INPUT_OUTPUT'!$E$23=0,1,0)</f>
        <v>0</v>
      </c>
      <c r="D168" s="298">
        <f t="shared" si="2"/>
        <v>1</v>
      </c>
    </row>
    <row r="169" spans="1:4" ht="12.75" hidden="1">
      <c r="A169" s="301" t="s">
        <v>541</v>
      </c>
      <c r="C169" s="298">
        <f>IF('[1]INPUT_OUTPUT'!$E$23=0,1,0)</f>
        <v>0</v>
      </c>
      <c r="D169" s="298">
        <f t="shared" si="2"/>
        <v>1</v>
      </c>
    </row>
    <row r="170" spans="1:4" ht="29.25" customHeight="1" hidden="1">
      <c r="A170" s="301" t="s">
        <v>542</v>
      </c>
      <c r="C170" s="298">
        <f>IF('[1]INPUT_OUTPUT'!$E$23=0,1,0)</f>
        <v>0</v>
      </c>
      <c r="D170" s="298">
        <f t="shared" si="2"/>
        <v>1</v>
      </c>
    </row>
    <row r="171" spans="1:4" ht="25.5" hidden="1">
      <c r="A171" s="303" t="s">
        <v>543</v>
      </c>
      <c r="C171" s="298">
        <f>IF('[1]INPUT_OUTPUT'!$E$24=0,1,0)</f>
        <v>1</v>
      </c>
      <c r="D171" s="298">
        <f t="shared" si="2"/>
        <v>0</v>
      </c>
    </row>
    <row r="172" spans="1:4" ht="12.75" hidden="1">
      <c r="A172" s="301" t="s">
        <v>470</v>
      </c>
      <c r="C172" s="298">
        <f>IF('[1]INPUT_OUTPUT'!$E$24=0,1,0)</f>
        <v>1</v>
      </c>
      <c r="D172" s="298">
        <f t="shared" si="2"/>
        <v>0</v>
      </c>
    </row>
    <row r="173" spans="1:4" ht="12.75" hidden="1">
      <c r="A173" s="301" t="s">
        <v>544</v>
      </c>
      <c r="C173" s="298">
        <f>IF('[1]INPUT_OUTPUT'!$E$24=0,1,0)</f>
        <v>1</v>
      </c>
      <c r="D173" s="298">
        <f t="shared" si="2"/>
        <v>0</v>
      </c>
    </row>
    <row r="174" spans="1:4" ht="12.75" hidden="1">
      <c r="A174" s="301" t="s">
        <v>545</v>
      </c>
      <c r="C174" s="298">
        <f>IF('[1]INPUT_OUTPUT'!$E$24=0,1,0)</f>
        <v>1</v>
      </c>
      <c r="D174" s="298">
        <f t="shared" si="2"/>
        <v>0</v>
      </c>
    </row>
    <row r="175" spans="1:4" ht="12.75" hidden="1">
      <c r="A175" s="304" t="s">
        <v>546</v>
      </c>
      <c r="C175" s="298">
        <f>IF('[1]INPUT_OUTPUT'!$E$24=0,1,0)</f>
        <v>1</v>
      </c>
      <c r="D175" s="298">
        <f t="shared" si="2"/>
        <v>0</v>
      </c>
    </row>
    <row r="176" spans="1:4" ht="12.75" hidden="1">
      <c r="A176" s="304" t="s">
        <v>547</v>
      </c>
      <c r="C176" s="298">
        <f>IF('[1]INPUT_OUTPUT'!$E$24=0,1,0)</f>
        <v>1</v>
      </c>
      <c r="D176" s="298">
        <f t="shared" si="2"/>
        <v>0</v>
      </c>
    </row>
    <row r="177" spans="1:4" ht="12.75" hidden="1">
      <c r="A177" s="304" t="s">
        <v>548</v>
      </c>
      <c r="C177" s="298">
        <f>IF('[1]INPUT_OUTPUT'!$E$24=0,1,0)</f>
        <v>1</v>
      </c>
      <c r="D177" s="298">
        <f t="shared" si="2"/>
        <v>0</v>
      </c>
    </row>
    <row r="178" spans="1:4" ht="12.75" hidden="1">
      <c r="A178" s="304" t="s">
        <v>549</v>
      </c>
      <c r="C178" s="298">
        <f>IF('[1]INPUT_OUTPUT'!$E$24=0,1,0)</f>
        <v>1</v>
      </c>
      <c r="D178" s="298">
        <f t="shared" si="2"/>
        <v>0</v>
      </c>
    </row>
    <row r="179" spans="1:4" ht="12.75" hidden="1">
      <c r="A179" s="304" t="s">
        <v>550</v>
      </c>
      <c r="C179" s="298">
        <f>IF('[1]INPUT_OUTPUT'!$E$24=0,1,0)</f>
        <v>1</v>
      </c>
      <c r="D179" s="298">
        <f t="shared" si="2"/>
        <v>0</v>
      </c>
    </row>
    <row r="180" spans="1:4" ht="12.75" hidden="1">
      <c r="A180" s="304" t="s">
        <v>551</v>
      </c>
      <c r="C180" s="298">
        <f>IF('[1]INPUT_OUTPUT'!$E$24=0,1,0)</f>
        <v>1</v>
      </c>
      <c r="D180" s="298">
        <f t="shared" si="2"/>
        <v>0</v>
      </c>
    </row>
    <row r="181" spans="1:4" ht="12.75" hidden="1">
      <c r="A181" s="304" t="s">
        <v>552</v>
      </c>
      <c r="C181" s="298">
        <f>IF('[1]INPUT_OUTPUT'!$E$24=0,1,0)</f>
        <v>1</v>
      </c>
      <c r="D181" s="298">
        <f t="shared" si="2"/>
        <v>0</v>
      </c>
    </row>
    <row r="182" spans="1:4" ht="12.75" hidden="1">
      <c r="A182" s="304" t="s">
        <v>553</v>
      </c>
      <c r="C182" s="298">
        <f>IF('[1]INPUT_OUTPUT'!$E$24=0,1,0)</f>
        <v>1</v>
      </c>
      <c r="D182" s="298">
        <f t="shared" si="2"/>
        <v>0</v>
      </c>
    </row>
    <row r="183" spans="1:4" ht="12.75" hidden="1">
      <c r="A183" s="304" t="s">
        <v>554</v>
      </c>
      <c r="C183" s="298">
        <f>IF('[1]INPUT_OUTPUT'!$E$24=0,1,0)</f>
        <v>1</v>
      </c>
      <c r="D183" s="298">
        <f t="shared" si="2"/>
        <v>0</v>
      </c>
    </row>
    <row r="184" spans="1:4" ht="12.75" hidden="1">
      <c r="A184" s="304" t="s">
        <v>503</v>
      </c>
      <c r="C184" s="298">
        <f>IF('[1]INPUT_OUTPUT'!$E$24=0,1,0)</f>
        <v>1</v>
      </c>
      <c r="D184" s="298">
        <f t="shared" si="2"/>
        <v>0</v>
      </c>
    </row>
    <row r="185" spans="1:4" ht="25.5" hidden="1">
      <c r="A185" s="303" t="s">
        <v>555</v>
      </c>
      <c r="C185" s="298">
        <f>IF('[1]INPUT_OUTPUT'!$E$25=0,1,0)</f>
        <v>1</v>
      </c>
      <c r="D185" s="298">
        <f t="shared" si="2"/>
        <v>0</v>
      </c>
    </row>
    <row r="186" spans="1:4" ht="12.75" hidden="1">
      <c r="A186" s="304" t="s">
        <v>556</v>
      </c>
      <c r="C186" s="298">
        <f>IF('[1]INPUT_OUTPUT'!$E$25=0,1,0)</f>
        <v>1</v>
      </c>
      <c r="D186" s="298">
        <f t="shared" si="2"/>
        <v>0</v>
      </c>
    </row>
    <row r="187" spans="1:4" ht="12.75" hidden="1">
      <c r="A187" s="304" t="s">
        <v>557</v>
      </c>
      <c r="C187" s="298">
        <f>IF('[1]INPUT_OUTPUT'!$E$25=0,1,0)</f>
        <v>1</v>
      </c>
      <c r="D187" s="298">
        <f t="shared" si="2"/>
        <v>0</v>
      </c>
    </row>
    <row r="188" spans="1:4" ht="12.75" hidden="1">
      <c r="A188" s="304" t="s">
        <v>558</v>
      </c>
      <c r="C188" s="298">
        <f>IF('[1]INPUT_OUTPUT'!$E$25=0,1,0)</f>
        <v>1</v>
      </c>
      <c r="D188" s="298">
        <f t="shared" si="2"/>
        <v>0</v>
      </c>
    </row>
    <row r="189" spans="1:4" ht="12.75" hidden="1">
      <c r="A189" s="304" t="s">
        <v>559</v>
      </c>
      <c r="C189" s="298">
        <f>IF('[1]INPUT_OUTPUT'!$E$25=0,1,0)</f>
        <v>1</v>
      </c>
      <c r="D189" s="298">
        <f t="shared" si="2"/>
        <v>0</v>
      </c>
    </row>
    <row r="190" spans="1:4" ht="12.75" hidden="1">
      <c r="A190" s="304" t="s">
        <v>560</v>
      </c>
      <c r="C190" s="298">
        <f>IF('[1]INPUT_OUTPUT'!$E$25=0,1,0)</f>
        <v>1</v>
      </c>
      <c r="D190" s="298">
        <f t="shared" si="2"/>
        <v>0</v>
      </c>
    </row>
    <row r="191" spans="1:4" ht="12.75" hidden="1">
      <c r="A191" s="304" t="s">
        <v>561</v>
      </c>
      <c r="C191" s="298">
        <f>IF('[1]INPUT_OUTPUT'!$E$25=0,1,0)</f>
        <v>1</v>
      </c>
      <c r="D191" s="298">
        <f t="shared" si="2"/>
        <v>0</v>
      </c>
    </row>
    <row r="192" spans="1:4" ht="12.75" hidden="1">
      <c r="A192" s="304" t="s">
        <v>562</v>
      </c>
      <c r="C192" s="298">
        <f>IF('[1]INPUT_OUTPUT'!$E$25=0,1,0)</f>
        <v>1</v>
      </c>
      <c r="D192" s="298">
        <f t="shared" si="2"/>
        <v>0</v>
      </c>
    </row>
    <row r="193" spans="1:4" ht="12.75" hidden="1">
      <c r="A193" s="304" t="s">
        <v>563</v>
      </c>
      <c r="C193" s="298">
        <f>IF('[1]INPUT_OUTPUT'!$E$25=0,1,0)</f>
        <v>1</v>
      </c>
      <c r="D193" s="298">
        <f t="shared" si="2"/>
        <v>0</v>
      </c>
    </row>
    <row r="194" spans="1:4" ht="12.75" hidden="1">
      <c r="A194" s="304" t="s">
        <v>564</v>
      </c>
      <c r="C194" s="298">
        <f>IF('[1]INPUT_OUTPUT'!$E$25=0,1,0)</f>
        <v>1</v>
      </c>
      <c r="D194" s="298">
        <f t="shared" si="2"/>
        <v>0</v>
      </c>
    </row>
    <row r="195" spans="1:4" ht="12.75" hidden="1">
      <c r="A195" s="305" t="s">
        <v>565</v>
      </c>
      <c r="C195" s="298">
        <f>IF('[1]INPUT_OUTPUT'!$E$26=0,1,0)</f>
        <v>0</v>
      </c>
      <c r="D195" s="298">
        <f t="shared" si="2"/>
        <v>1</v>
      </c>
    </row>
    <row r="196" spans="1:4" ht="12.75" hidden="1">
      <c r="A196" s="304" t="s">
        <v>470</v>
      </c>
      <c r="C196" s="298">
        <f>IF('[1]INPUT_OUTPUT'!$E$26=0,1,0)</f>
        <v>0</v>
      </c>
      <c r="D196" s="298">
        <f t="shared" si="2"/>
        <v>1</v>
      </c>
    </row>
    <row r="197" spans="1:4" ht="12.75" hidden="1">
      <c r="A197" s="304" t="s">
        <v>566</v>
      </c>
      <c r="C197" s="298">
        <f>IF('[1]INPUT_OUTPUT'!$E$26=0,1,0)</f>
        <v>0</v>
      </c>
      <c r="D197" s="298">
        <f t="shared" si="2"/>
        <v>1</v>
      </c>
    </row>
    <row r="198" spans="1:4" ht="12.75" hidden="1">
      <c r="A198" s="304" t="s">
        <v>567</v>
      </c>
      <c r="C198" s="298">
        <f>IF('[1]INPUT_OUTPUT'!$E$26=0,1,0)</f>
        <v>0</v>
      </c>
      <c r="D198" s="298">
        <f t="shared" si="2"/>
        <v>1</v>
      </c>
    </row>
    <row r="199" spans="1:4" ht="12.75" hidden="1">
      <c r="A199" s="304" t="s">
        <v>568</v>
      </c>
      <c r="C199" s="298">
        <f>IF('[1]INPUT_OUTPUT'!$E$26=0,1,0)</f>
        <v>0</v>
      </c>
      <c r="D199" s="298">
        <f t="shared" si="2"/>
        <v>1</v>
      </c>
    </row>
    <row r="200" spans="1:4" ht="12.75" hidden="1">
      <c r="A200" s="304" t="s">
        <v>569</v>
      </c>
      <c r="C200" s="298">
        <f>IF('[1]INPUT_OUTPUT'!$E$26=0,1,0)</f>
        <v>0</v>
      </c>
      <c r="D200" s="298">
        <f t="shared" si="2"/>
        <v>1</v>
      </c>
    </row>
    <row r="201" spans="1:4" ht="12.75" hidden="1">
      <c r="A201" s="304" t="s">
        <v>570</v>
      </c>
      <c r="C201" s="298">
        <f>IF('[1]INPUT_OUTPUT'!$E$26=0,1,0)</f>
        <v>0</v>
      </c>
      <c r="D201" s="298">
        <f t="shared" si="2"/>
        <v>1</v>
      </c>
    </row>
    <row r="202" spans="1:4" ht="26.25" customHeight="1" hidden="1">
      <c r="A202" s="301" t="s">
        <v>571</v>
      </c>
      <c r="C202" s="298">
        <f>IF('[1]INPUT_OUTPUT'!$E$26=0,1,0)</f>
        <v>0</v>
      </c>
      <c r="D202" s="298">
        <f t="shared" si="2"/>
        <v>1</v>
      </c>
    </row>
    <row r="203" spans="1:4" ht="29.25" customHeight="1" hidden="1">
      <c r="A203" s="301" t="s">
        <v>572</v>
      </c>
      <c r="C203" s="298">
        <f>IF('[1]INPUT_OUTPUT'!$E$26=0,1,0)</f>
        <v>0</v>
      </c>
      <c r="D203" s="298">
        <f t="shared" si="2"/>
        <v>1</v>
      </c>
    </row>
    <row r="204" spans="1:4" ht="12.75" hidden="1">
      <c r="A204" s="305" t="s">
        <v>573</v>
      </c>
      <c r="C204" s="298">
        <f>IF('[1]INPUT_OUTPUT'!$E$27=0,1,0)</f>
        <v>1</v>
      </c>
      <c r="D204" s="298">
        <f t="shared" si="2"/>
        <v>0</v>
      </c>
    </row>
    <row r="205" spans="1:4" ht="12.75" hidden="1">
      <c r="A205" s="304" t="s">
        <v>470</v>
      </c>
      <c r="C205" s="298">
        <f>IF('[1]INPUT_OUTPUT'!$E$27=0,1,0)</f>
        <v>1</v>
      </c>
      <c r="D205" s="298">
        <f t="shared" si="2"/>
        <v>0</v>
      </c>
    </row>
    <row r="206" spans="1:4" ht="12.75" hidden="1">
      <c r="A206" s="304" t="s">
        <v>574</v>
      </c>
      <c r="C206" s="298">
        <f>IF('[1]INPUT_OUTPUT'!$E$27=0,1,0)</f>
        <v>1</v>
      </c>
      <c r="D206" s="298">
        <f t="shared" si="2"/>
        <v>0</v>
      </c>
    </row>
    <row r="207" spans="1:4" ht="12.75" hidden="1">
      <c r="A207" s="304" t="s">
        <v>575</v>
      </c>
      <c r="C207" s="298">
        <f>IF('[1]INPUT_OUTPUT'!$E$27=0,1,0)</f>
        <v>1</v>
      </c>
      <c r="D207" s="298">
        <f t="shared" si="2"/>
        <v>0</v>
      </c>
    </row>
    <row r="208" spans="1:4" ht="12.75" hidden="1">
      <c r="A208" s="304" t="s">
        <v>576</v>
      </c>
      <c r="C208" s="298">
        <f>IF('[1]INPUT_OUTPUT'!$E$27=0,1,0)</f>
        <v>1</v>
      </c>
      <c r="D208" s="298">
        <f t="shared" si="2"/>
        <v>0</v>
      </c>
    </row>
    <row r="209" spans="1:4" ht="12.75" hidden="1">
      <c r="A209" s="304" t="s">
        <v>577</v>
      </c>
      <c r="C209" s="298">
        <f>IF('[1]INPUT_OUTPUT'!$E$27=0,1,0)</f>
        <v>1</v>
      </c>
      <c r="D209" s="298">
        <f t="shared" si="2"/>
        <v>0</v>
      </c>
    </row>
    <row r="210" spans="1:4" ht="12.75" hidden="1">
      <c r="A210" s="304" t="s">
        <v>578</v>
      </c>
      <c r="C210" s="298">
        <f>IF('[1]INPUT_OUTPUT'!$E$27=0,1,0)</f>
        <v>1</v>
      </c>
      <c r="D210" s="298">
        <f t="shared" si="2"/>
        <v>0</v>
      </c>
    </row>
    <row r="211" spans="1:4" ht="12.75" hidden="1">
      <c r="A211" s="304" t="s">
        <v>579</v>
      </c>
      <c r="C211" s="298">
        <f>IF('[1]INPUT_OUTPUT'!$E$27=0,1,0)</f>
        <v>1</v>
      </c>
      <c r="D211" s="298">
        <f t="shared" si="2"/>
        <v>0</v>
      </c>
    </row>
    <row r="212" spans="1:4" ht="12.75" hidden="1">
      <c r="A212" s="304" t="s">
        <v>580</v>
      </c>
      <c r="C212" s="298">
        <f>IF('[1]INPUT_OUTPUT'!$E$27=0,1,0)</f>
        <v>1</v>
      </c>
      <c r="D212" s="298">
        <f t="shared" si="2"/>
        <v>0</v>
      </c>
    </row>
    <row r="213" spans="1:4" ht="12.75" hidden="1">
      <c r="A213" s="304" t="s">
        <v>581</v>
      </c>
      <c r="C213" s="298">
        <f>IF('[1]INPUT_OUTPUT'!$E$27=0,1,0)</f>
        <v>1</v>
      </c>
      <c r="D213" s="298">
        <f t="shared" si="2"/>
        <v>0</v>
      </c>
    </row>
    <row r="214" spans="1:4" ht="12.75" hidden="1">
      <c r="A214" s="304" t="s">
        <v>582</v>
      </c>
      <c r="C214" s="298">
        <f>IF('[1]INPUT_OUTPUT'!$E$27=0,1,0)</f>
        <v>1</v>
      </c>
      <c r="D214" s="298">
        <f t="shared" si="2"/>
        <v>0</v>
      </c>
    </row>
    <row r="215" spans="1:4" ht="12.75" hidden="1">
      <c r="A215" s="305" t="s">
        <v>583</v>
      </c>
      <c r="C215" s="298">
        <f>IF('[1]INPUT_OUTPUT'!$E$28=0,1,0)</f>
        <v>0</v>
      </c>
      <c r="D215" s="298">
        <f t="shared" si="2"/>
        <v>1</v>
      </c>
    </row>
    <row r="216" spans="1:4" ht="12.75" hidden="1">
      <c r="A216" s="304" t="s">
        <v>470</v>
      </c>
      <c r="C216" s="298">
        <f>IF('[1]INPUT_OUTPUT'!$E$28=0,1,0)</f>
        <v>0</v>
      </c>
      <c r="D216" s="298">
        <f t="shared" si="2"/>
        <v>1</v>
      </c>
    </row>
    <row r="217" spans="1:4" ht="12.75" hidden="1">
      <c r="A217" s="304" t="s">
        <v>584</v>
      </c>
      <c r="C217" s="298">
        <f>IF('[1]INPUT_OUTPUT'!$E$28=0,1,0)</f>
        <v>0</v>
      </c>
      <c r="D217" s="298">
        <f t="shared" si="2"/>
        <v>1</v>
      </c>
    </row>
    <row r="218" spans="1:4" ht="12.75" hidden="1">
      <c r="A218" s="304" t="s">
        <v>585</v>
      </c>
      <c r="C218" s="298">
        <f>IF('[1]INPUT_OUTPUT'!$E$28=0,1,0)</f>
        <v>0</v>
      </c>
      <c r="D218" s="298">
        <f t="shared" si="2"/>
        <v>1</v>
      </c>
    </row>
    <row r="219" spans="1:4" ht="12.75" hidden="1">
      <c r="A219" s="304" t="s">
        <v>586</v>
      </c>
      <c r="C219" s="298">
        <f>IF('[1]INPUT_OUTPUT'!$E$28=0,1,0)</f>
        <v>0</v>
      </c>
      <c r="D219" s="298">
        <f t="shared" si="2"/>
        <v>1</v>
      </c>
    </row>
    <row r="220" spans="1:4" ht="12.75" hidden="1">
      <c r="A220" s="304" t="s">
        <v>587</v>
      </c>
      <c r="C220" s="298">
        <f>IF('[1]INPUT_OUTPUT'!$E$28=0,1,0)</f>
        <v>0</v>
      </c>
      <c r="D220" s="298">
        <f t="shared" si="2"/>
        <v>1</v>
      </c>
    </row>
    <row r="221" spans="1:4" ht="12.75" hidden="1">
      <c r="A221" s="304" t="s">
        <v>588</v>
      </c>
      <c r="C221" s="298">
        <f>IF('[1]INPUT_OUTPUT'!$E$28=0,1,0)</f>
        <v>0</v>
      </c>
      <c r="D221" s="298">
        <f t="shared" si="2"/>
        <v>1</v>
      </c>
    </row>
    <row r="222" spans="1:4" ht="25.5" hidden="1">
      <c r="A222" s="303" t="s">
        <v>589</v>
      </c>
      <c r="C222" s="298">
        <f>IF('[1]INPUT_OUTPUT'!$E$29=0,1,0)</f>
        <v>0</v>
      </c>
      <c r="D222" s="298">
        <f t="shared" si="2"/>
        <v>1</v>
      </c>
    </row>
    <row r="223" spans="1:4" ht="12.75" hidden="1">
      <c r="A223" s="304" t="s">
        <v>470</v>
      </c>
      <c r="C223" s="298">
        <f>IF('[1]INPUT_OUTPUT'!$E$29=0,1,0)</f>
        <v>0</v>
      </c>
      <c r="D223" s="298">
        <f t="shared" si="2"/>
        <v>1</v>
      </c>
    </row>
    <row r="224" spans="1:4" ht="12.75" hidden="1">
      <c r="A224" s="304" t="s">
        <v>590</v>
      </c>
      <c r="C224" s="298">
        <f>IF('[1]INPUT_OUTPUT'!$E$29=0,1,0)</f>
        <v>0</v>
      </c>
      <c r="D224" s="298">
        <f t="shared" si="2"/>
        <v>1</v>
      </c>
    </row>
    <row r="225" spans="1:4" ht="12.75" hidden="1">
      <c r="A225" s="304" t="s">
        <v>591</v>
      </c>
      <c r="C225" s="298">
        <f>IF('[1]INPUT_OUTPUT'!$E$29=0,1,0)</f>
        <v>0</v>
      </c>
      <c r="D225" s="298">
        <f t="shared" si="2"/>
        <v>1</v>
      </c>
    </row>
    <row r="226" spans="1:4" ht="12.75" hidden="1">
      <c r="A226" s="304" t="s">
        <v>592</v>
      </c>
      <c r="C226" s="298">
        <f>IF('[1]INPUT_OUTPUT'!$E$29=0,1,0)</f>
        <v>0</v>
      </c>
      <c r="D226" s="298">
        <f t="shared" si="2"/>
        <v>1</v>
      </c>
    </row>
    <row r="227" spans="1:4" ht="12.75" hidden="1">
      <c r="A227" s="304" t="s">
        <v>593</v>
      </c>
      <c r="C227" s="298">
        <f>IF('[1]INPUT_OUTPUT'!$E$29=0,1,0)</f>
        <v>0</v>
      </c>
      <c r="D227" s="298">
        <f t="shared" si="2"/>
        <v>1</v>
      </c>
    </row>
    <row r="228" spans="1:4" ht="12.75" hidden="1">
      <c r="A228" s="304" t="s">
        <v>520</v>
      </c>
      <c r="C228" s="298">
        <f>IF('[1]INPUT_OUTPUT'!$E$29=0,1,0)</f>
        <v>0</v>
      </c>
      <c r="D228" s="298">
        <f t="shared" si="2"/>
        <v>1</v>
      </c>
    </row>
    <row r="229" spans="1:4" ht="12.75" hidden="1">
      <c r="A229" s="304" t="s">
        <v>521</v>
      </c>
      <c r="C229" s="298">
        <f>IF('[1]INPUT_OUTPUT'!$E$29=0,1,0)</f>
        <v>0</v>
      </c>
      <c r="D229" s="298">
        <f aca="true" t="shared" si="3" ref="D229:D292">1-C229</f>
        <v>1</v>
      </c>
    </row>
    <row r="230" spans="1:4" ht="12.75" hidden="1">
      <c r="A230" s="304" t="s">
        <v>594</v>
      </c>
      <c r="C230" s="298">
        <f>IF('[1]INPUT_OUTPUT'!$E$29=0,1,0)</f>
        <v>0</v>
      </c>
      <c r="D230" s="298">
        <f t="shared" si="3"/>
        <v>1</v>
      </c>
    </row>
    <row r="231" spans="1:4" ht="12.75" hidden="1">
      <c r="A231" s="304" t="s">
        <v>452</v>
      </c>
      <c r="C231" s="298">
        <f>IF('[1]INPUT_OUTPUT'!$E$29=0,1,0)</f>
        <v>0</v>
      </c>
      <c r="D231" s="298">
        <f t="shared" si="3"/>
        <v>1</v>
      </c>
    </row>
    <row r="232" spans="1:4" ht="25.5" hidden="1">
      <c r="A232" s="303" t="s">
        <v>595</v>
      </c>
      <c r="C232" s="298">
        <f>IF('[1]INPUT_OUTPUT'!$E$30=0,1,0)</f>
        <v>0</v>
      </c>
      <c r="D232" s="298">
        <f t="shared" si="3"/>
        <v>1</v>
      </c>
    </row>
    <row r="233" spans="1:4" ht="12.75" hidden="1">
      <c r="A233" s="304" t="s">
        <v>470</v>
      </c>
      <c r="C233" s="298">
        <f>IF('[1]INPUT_OUTPUT'!$E$30=0,1,0)</f>
        <v>0</v>
      </c>
      <c r="D233" s="298">
        <f t="shared" si="3"/>
        <v>1</v>
      </c>
    </row>
    <row r="234" spans="1:4" ht="12.75" hidden="1">
      <c r="A234" s="304" t="s">
        <v>590</v>
      </c>
      <c r="C234" s="298">
        <f>IF('[1]INPUT_OUTPUT'!$E$30=0,1,0)</f>
        <v>0</v>
      </c>
      <c r="D234" s="298">
        <f t="shared" si="3"/>
        <v>1</v>
      </c>
    </row>
    <row r="235" spans="1:4" ht="12.75" hidden="1">
      <c r="A235" s="304" t="s">
        <v>596</v>
      </c>
      <c r="C235" s="298">
        <f>IF('[1]INPUT_OUTPUT'!$E$30=0,1,0)</f>
        <v>0</v>
      </c>
      <c r="D235" s="298">
        <f t="shared" si="3"/>
        <v>1</v>
      </c>
    </row>
    <row r="236" spans="1:4" ht="12.75" hidden="1">
      <c r="A236" s="304" t="s">
        <v>586</v>
      </c>
      <c r="C236" s="298">
        <f>IF('[1]INPUT_OUTPUT'!$E$30=0,1,0)</f>
        <v>0</v>
      </c>
      <c r="D236" s="298">
        <f t="shared" si="3"/>
        <v>1</v>
      </c>
    </row>
    <row r="237" spans="1:4" ht="12.75" hidden="1">
      <c r="A237" s="304" t="s">
        <v>587</v>
      </c>
      <c r="C237" s="298">
        <f>IF('[1]INPUT_OUTPUT'!$E$30=0,1,0)</f>
        <v>0</v>
      </c>
      <c r="D237" s="298">
        <f t="shared" si="3"/>
        <v>1</v>
      </c>
    </row>
    <row r="238" spans="1:4" ht="12.75" hidden="1">
      <c r="A238" s="304" t="s">
        <v>597</v>
      </c>
      <c r="C238" s="298">
        <f>IF('[1]INPUT_OUTPUT'!$E$30=0,1,0)</f>
        <v>0</v>
      </c>
      <c r="D238" s="298">
        <f t="shared" si="3"/>
        <v>1</v>
      </c>
    </row>
    <row r="239" spans="1:4" ht="12.75" hidden="1">
      <c r="A239" s="304" t="s">
        <v>598</v>
      </c>
      <c r="C239" s="298">
        <f>IF('[1]INPUT_OUTPUT'!$E$30=0,1,0)</f>
        <v>0</v>
      </c>
      <c r="D239" s="298">
        <f t="shared" si="3"/>
        <v>1</v>
      </c>
    </row>
    <row r="240" spans="1:4" ht="12.75" hidden="1">
      <c r="A240" s="304" t="s">
        <v>471</v>
      </c>
      <c r="C240" s="298">
        <f>IF('[1]INPUT_OUTPUT'!$E$30=0,1,0)</f>
        <v>0</v>
      </c>
      <c r="D240" s="298">
        <f t="shared" si="3"/>
        <v>1</v>
      </c>
    </row>
    <row r="241" spans="1:4" ht="12.75" hidden="1">
      <c r="A241" s="304" t="s">
        <v>599</v>
      </c>
      <c r="C241" s="298">
        <f>IF('[1]INPUT_OUTPUT'!$E$30=0,1,0)</f>
        <v>0</v>
      </c>
      <c r="D241" s="298">
        <f t="shared" si="3"/>
        <v>1</v>
      </c>
    </row>
    <row r="242" spans="1:4" ht="12.75" hidden="1">
      <c r="A242" s="304" t="s">
        <v>473</v>
      </c>
      <c r="C242" s="298">
        <f>IF('[1]INPUT_OUTPUT'!$E$30=0,1,0)</f>
        <v>0</v>
      </c>
      <c r="D242" s="298">
        <f t="shared" si="3"/>
        <v>1</v>
      </c>
    </row>
    <row r="243" spans="1:4" ht="25.5" hidden="1">
      <c r="A243" s="303" t="s">
        <v>600</v>
      </c>
      <c r="C243" s="298">
        <f>IF('[1]INPUT_OUTPUT'!$E$31=0,1,0)</f>
        <v>0</v>
      </c>
      <c r="D243" s="298">
        <f t="shared" si="3"/>
        <v>1</v>
      </c>
    </row>
    <row r="244" spans="1:4" ht="12.75" hidden="1">
      <c r="A244" s="304" t="s">
        <v>470</v>
      </c>
      <c r="C244" s="298">
        <f>IF('[1]INPUT_OUTPUT'!$E$31=0,1,0)</f>
        <v>0</v>
      </c>
      <c r="D244" s="298">
        <f t="shared" si="3"/>
        <v>1</v>
      </c>
    </row>
    <row r="245" spans="1:4" ht="12.75" hidden="1">
      <c r="A245" s="304" t="s">
        <v>584</v>
      </c>
      <c r="C245" s="298">
        <f>IF('[1]INPUT_OUTPUT'!$E$31=0,1,0)</f>
        <v>0</v>
      </c>
      <c r="D245" s="298">
        <f t="shared" si="3"/>
        <v>1</v>
      </c>
    </row>
    <row r="246" spans="1:4" ht="12.75" hidden="1">
      <c r="A246" s="304" t="s">
        <v>601</v>
      </c>
      <c r="C246" s="298">
        <f>IF('[1]INPUT_OUTPUT'!$E$31=0,1,0)</f>
        <v>0</v>
      </c>
      <c r="D246" s="298">
        <f t="shared" si="3"/>
        <v>1</v>
      </c>
    </row>
    <row r="247" spans="1:4" ht="12.75" hidden="1">
      <c r="A247" s="304" t="s">
        <v>602</v>
      </c>
      <c r="C247" s="298">
        <f>IF('[1]INPUT_OUTPUT'!$E$31=0,1,0)</f>
        <v>0</v>
      </c>
      <c r="D247" s="298">
        <f t="shared" si="3"/>
        <v>1</v>
      </c>
    </row>
    <row r="248" spans="1:4" ht="12.75" hidden="1">
      <c r="A248" s="304" t="s">
        <v>587</v>
      </c>
      <c r="C248" s="298">
        <f>IF('[1]INPUT_OUTPUT'!$E$31=0,1,0)</f>
        <v>0</v>
      </c>
      <c r="D248" s="298">
        <f t="shared" si="3"/>
        <v>1</v>
      </c>
    </row>
    <row r="249" spans="1:4" ht="12.75" hidden="1">
      <c r="A249" s="304" t="s">
        <v>603</v>
      </c>
      <c r="C249" s="298">
        <f>IF('[1]INPUT_OUTPUT'!$E$31=0,1,0)</f>
        <v>0</v>
      </c>
      <c r="D249" s="298">
        <f t="shared" si="3"/>
        <v>1</v>
      </c>
    </row>
    <row r="250" spans="1:4" ht="12.75" hidden="1">
      <c r="A250" s="304" t="s">
        <v>604</v>
      </c>
      <c r="C250" s="298">
        <f>IF('[1]INPUT_OUTPUT'!$E$31=0,1,0)</f>
        <v>0</v>
      </c>
      <c r="D250" s="298">
        <f t="shared" si="3"/>
        <v>1</v>
      </c>
    </row>
    <row r="251" spans="1:4" ht="12.75" hidden="1">
      <c r="A251" s="304" t="s">
        <v>605</v>
      </c>
      <c r="C251" s="298">
        <f>IF('[1]INPUT_OUTPUT'!$E$31=0,1,0)</f>
        <v>0</v>
      </c>
      <c r="D251" s="298">
        <f t="shared" si="3"/>
        <v>1</v>
      </c>
    </row>
    <row r="252" spans="1:4" ht="12.75" hidden="1">
      <c r="A252" s="304" t="s">
        <v>522</v>
      </c>
      <c r="C252" s="298">
        <f>IF('[1]INPUT_OUTPUT'!$E$31=0,1,0)</f>
        <v>0</v>
      </c>
      <c r="D252" s="298">
        <f t="shared" si="3"/>
        <v>1</v>
      </c>
    </row>
    <row r="253" spans="1:4" ht="12.75" hidden="1">
      <c r="A253" s="304" t="s">
        <v>523</v>
      </c>
      <c r="C253" s="298">
        <f>IF('[1]INPUT_OUTPUT'!$E$31=0,1,0)</f>
        <v>0</v>
      </c>
      <c r="D253" s="298">
        <f t="shared" si="3"/>
        <v>1</v>
      </c>
    </row>
    <row r="254" spans="1:4" ht="12.75" hidden="1">
      <c r="A254" s="304" t="s">
        <v>606</v>
      </c>
      <c r="C254" s="298">
        <f>IF('[1]INPUT_OUTPUT'!$E$31=0,1,0)</f>
        <v>0</v>
      </c>
      <c r="D254" s="298">
        <f t="shared" si="3"/>
        <v>1</v>
      </c>
    </row>
    <row r="255" spans="1:4" ht="12.75" hidden="1">
      <c r="A255" s="301" t="s">
        <v>539</v>
      </c>
      <c r="C255" s="298">
        <f>IF('[1]INPUT_OUTPUT'!$E$31=0,1,0)</f>
        <v>0</v>
      </c>
      <c r="D255" s="298">
        <f t="shared" si="3"/>
        <v>1</v>
      </c>
    </row>
    <row r="256" spans="1:4" ht="12.75" hidden="1">
      <c r="A256" s="304" t="s">
        <v>607</v>
      </c>
      <c r="C256" s="298">
        <f>IF('[1]INPUT_OUTPUT'!$E$31=0,1,0)</f>
        <v>0</v>
      </c>
      <c r="D256" s="298">
        <f t="shared" si="3"/>
        <v>1</v>
      </c>
    </row>
    <row r="257" spans="1:4" ht="12.75" hidden="1">
      <c r="A257" s="304" t="s">
        <v>608</v>
      </c>
      <c r="C257" s="298">
        <f>IF('[1]INPUT_OUTPUT'!$E$31=0,1,0)</f>
        <v>0</v>
      </c>
      <c r="D257" s="298">
        <f t="shared" si="3"/>
        <v>1</v>
      </c>
    </row>
    <row r="258" spans="1:4" ht="12.75" hidden="1">
      <c r="A258" s="304" t="s">
        <v>609</v>
      </c>
      <c r="C258" s="298">
        <f>IF('[1]INPUT_OUTPUT'!$E$31=0,1,0)</f>
        <v>0</v>
      </c>
      <c r="D258" s="298">
        <f t="shared" si="3"/>
        <v>1</v>
      </c>
    </row>
    <row r="259" spans="1:4" ht="12.75" hidden="1">
      <c r="A259" s="304" t="s">
        <v>526</v>
      </c>
      <c r="C259" s="298">
        <f>IF('[1]INPUT_OUTPUT'!$E$31=0,1,0)</f>
        <v>0</v>
      </c>
      <c r="D259" s="298">
        <f t="shared" si="3"/>
        <v>1</v>
      </c>
    </row>
    <row r="260" spans="1:4" ht="12.75" hidden="1">
      <c r="A260" s="301" t="s">
        <v>610</v>
      </c>
      <c r="C260" s="298">
        <f>IF('[1]INPUT_OUTPUT'!$E$31=0,1,0)</f>
        <v>0</v>
      </c>
      <c r="D260" s="298">
        <f t="shared" si="3"/>
        <v>1</v>
      </c>
    </row>
    <row r="261" spans="1:4" ht="12.75" hidden="1">
      <c r="A261" s="304" t="s">
        <v>554</v>
      </c>
      <c r="C261" s="298">
        <f>IF('[1]INPUT_OUTPUT'!$E$31=0,1,0)</f>
        <v>0</v>
      </c>
      <c r="D261" s="298">
        <f t="shared" si="3"/>
        <v>1</v>
      </c>
    </row>
    <row r="262" spans="1:4" ht="12.75" hidden="1">
      <c r="A262" s="301" t="s">
        <v>503</v>
      </c>
      <c r="C262" s="298">
        <f>IF('[1]INPUT_OUTPUT'!$E$31=0,1,0)</f>
        <v>0</v>
      </c>
      <c r="D262" s="298">
        <f t="shared" si="3"/>
        <v>1</v>
      </c>
    </row>
    <row r="263" spans="1:4" ht="12.75" hidden="1">
      <c r="A263" s="305" t="s">
        <v>611</v>
      </c>
      <c r="C263" s="298">
        <f>IF('[1]INPUT_OUTPUT'!$E$32=0,1,0)</f>
        <v>1</v>
      </c>
      <c r="D263" s="298">
        <f t="shared" si="3"/>
        <v>0</v>
      </c>
    </row>
    <row r="264" spans="1:4" ht="12.75" hidden="1">
      <c r="A264" s="307" t="s">
        <v>470</v>
      </c>
      <c r="C264" s="298">
        <f>IF('[1]INPUT_OUTPUT'!$E$32=0,1,0)</f>
        <v>1</v>
      </c>
      <c r="D264" s="298">
        <f t="shared" si="3"/>
        <v>0</v>
      </c>
    </row>
    <row r="265" spans="1:4" ht="12.75" hidden="1">
      <c r="A265" s="307" t="s">
        <v>584</v>
      </c>
      <c r="C265" s="298">
        <f>IF('[1]INPUT_OUTPUT'!$E$32=0,1,0)</f>
        <v>1</v>
      </c>
      <c r="D265" s="298">
        <f t="shared" si="3"/>
        <v>0</v>
      </c>
    </row>
    <row r="266" spans="1:4" ht="12.75" hidden="1">
      <c r="A266" s="307" t="s">
        <v>591</v>
      </c>
      <c r="C266" s="298">
        <f>IF('[1]INPUT_OUTPUT'!$E$32=0,1,0)</f>
        <v>1</v>
      </c>
      <c r="D266" s="298">
        <f t="shared" si="3"/>
        <v>0</v>
      </c>
    </row>
    <row r="267" spans="1:4" ht="12.75" hidden="1">
      <c r="A267" s="307" t="s">
        <v>612</v>
      </c>
      <c r="C267" s="298">
        <f>IF('[1]INPUT_OUTPUT'!$E$32=0,1,0)</f>
        <v>1</v>
      </c>
      <c r="D267" s="298">
        <f t="shared" si="3"/>
        <v>0</v>
      </c>
    </row>
    <row r="268" spans="1:4" ht="12.75" hidden="1">
      <c r="A268" s="307" t="s">
        <v>593</v>
      </c>
      <c r="C268" s="298">
        <f>IF('[1]INPUT_OUTPUT'!$E$32=0,1,0)</f>
        <v>1</v>
      </c>
      <c r="D268" s="298">
        <f t="shared" si="3"/>
        <v>0</v>
      </c>
    </row>
    <row r="269" spans="1:4" ht="12.75" hidden="1">
      <c r="A269" s="307" t="s">
        <v>566</v>
      </c>
      <c r="C269" s="298">
        <f>IF('[1]INPUT_OUTPUT'!$E$32=0,1,0)</f>
        <v>1</v>
      </c>
      <c r="D269" s="298">
        <f t="shared" si="3"/>
        <v>0</v>
      </c>
    </row>
    <row r="270" spans="1:4" ht="12.75" hidden="1">
      <c r="A270" s="307" t="s">
        <v>613</v>
      </c>
      <c r="C270" s="298">
        <f>IF('[1]INPUT_OUTPUT'!$E$32=0,1,0)</f>
        <v>1</v>
      </c>
      <c r="D270" s="298">
        <f t="shared" si="3"/>
        <v>0</v>
      </c>
    </row>
    <row r="271" spans="1:4" ht="12.75" hidden="1">
      <c r="A271" s="307" t="s">
        <v>614</v>
      </c>
      <c r="C271" s="298">
        <f>IF('[1]INPUT_OUTPUT'!$E$32=0,1,0)</f>
        <v>1</v>
      </c>
      <c r="D271" s="298">
        <f t="shared" si="3"/>
        <v>0</v>
      </c>
    </row>
    <row r="272" spans="1:4" ht="12.75" hidden="1">
      <c r="A272" s="307" t="s">
        <v>615</v>
      </c>
      <c r="C272" s="298">
        <f>IF('[1]INPUT_OUTPUT'!$E$32=0,1,0)</f>
        <v>1</v>
      </c>
      <c r="D272" s="298">
        <f t="shared" si="3"/>
        <v>0</v>
      </c>
    </row>
    <row r="273" spans="1:4" ht="12.75" hidden="1">
      <c r="A273" s="307" t="s">
        <v>616</v>
      </c>
      <c r="C273" s="298">
        <f>IF('[1]INPUT_OUTPUT'!$E$32=0,1,0)</f>
        <v>1</v>
      </c>
      <c r="D273" s="298">
        <f t="shared" si="3"/>
        <v>0</v>
      </c>
    </row>
    <row r="274" spans="1:4" ht="27.75" customHeight="1" hidden="1">
      <c r="A274" s="302" t="s">
        <v>571</v>
      </c>
      <c r="C274" s="298">
        <f>IF('[1]INPUT_OUTPUT'!$E$32=0,1,0)</f>
        <v>1</v>
      </c>
      <c r="D274" s="298">
        <f t="shared" si="3"/>
        <v>0</v>
      </c>
    </row>
    <row r="275" spans="1:4" ht="30.75" customHeight="1" hidden="1">
      <c r="A275" s="301" t="s">
        <v>617</v>
      </c>
      <c r="C275" s="298">
        <f>IF('[1]INPUT_OUTPUT'!$E$32=0,1,0)</f>
        <v>1</v>
      </c>
      <c r="D275" s="298">
        <f t="shared" si="3"/>
        <v>0</v>
      </c>
    </row>
    <row r="276" spans="1:4" ht="12.75" hidden="1">
      <c r="A276" s="305" t="s">
        <v>618</v>
      </c>
      <c r="C276" s="298">
        <f>IF('[1]INPUT_OUTPUT'!$E$33=0,1,0)</f>
        <v>0</v>
      </c>
      <c r="D276" s="298">
        <f t="shared" si="3"/>
        <v>1</v>
      </c>
    </row>
    <row r="277" spans="1:4" ht="12.75" hidden="1">
      <c r="A277" s="307" t="s">
        <v>470</v>
      </c>
      <c r="C277" s="298">
        <f>IF('[1]INPUT_OUTPUT'!$E$33=0,1,0)</f>
        <v>0</v>
      </c>
      <c r="D277" s="298">
        <f t="shared" si="3"/>
        <v>1</v>
      </c>
    </row>
    <row r="278" spans="1:4" ht="25.5" hidden="1">
      <c r="A278" s="301" t="s">
        <v>619</v>
      </c>
      <c r="C278" s="298">
        <f>IF('[1]INPUT_OUTPUT'!$E$33=0,1,0)</f>
        <v>0</v>
      </c>
      <c r="D278" s="298">
        <f t="shared" si="3"/>
        <v>1</v>
      </c>
    </row>
    <row r="279" spans="1:4" ht="12.75" hidden="1">
      <c r="A279" s="305" t="s">
        <v>620</v>
      </c>
      <c r="C279" s="298">
        <f>IF('[1]INPUT_OUTPUT'!$E$34=0,1,0)</f>
        <v>1</v>
      </c>
      <c r="D279" s="298">
        <f t="shared" si="3"/>
        <v>0</v>
      </c>
    </row>
    <row r="280" spans="1:4" ht="12.75" hidden="1">
      <c r="A280" s="307" t="s">
        <v>470</v>
      </c>
      <c r="C280" s="298">
        <f>IF('[1]INPUT_OUTPUT'!$E$34=0,1,0)</f>
        <v>1</v>
      </c>
      <c r="D280" s="298">
        <f t="shared" si="3"/>
        <v>0</v>
      </c>
    </row>
    <row r="281" spans="1:4" ht="12.75" hidden="1">
      <c r="A281" s="307" t="s">
        <v>621</v>
      </c>
      <c r="C281" s="298">
        <f>IF('[1]INPUT_OUTPUT'!$E$34=0,1,0)</f>
        <v>1</v>
      </c>
      <c r="D281" s="298">
        <f t="shared" si="3"/>
        <v>0</v>
      </c>
    </row>
    <row r="282" spans="1:4" ht="12.75" hidden="1">
      <c r="A282" s="307" t="s">
        <v>622</v>
      </c>
      <c r="C282" s="298">
        <f>IF('[1]INPUT_OUTPUT'!$E$34=0,1,0)</f>
        <v>1</v>
      </c>
      <c r="D282" s="298">
        <f t="shared" si="3"/>
        <v>0</v>
      </c>
    </row>
    <row r="283" spans="1:4" ht="25.5" hidden="1">
      <c r="A283" s="301" t="s">
        <v>623</v>
      </c>
      <c r="C283" s="298">
        <f>IF('[1]INPUT_OUTPUT'!$E$34=0,1,0)</f>
        <v>1</v>
      </c>
      <c r="D283" s="298">
        <f t="shared" si="3"/>
        <v>0</v>
      </c>
    </row>
    <row r="284" spans="1:4" ht="12.75" hidden="1">
      <c r="A284" s="305" t="s">
        <v>624</v>
      </c>
      <c r="C284" s="298">
        <f>IF('[1]INPUT_OUTPUT'!$E$35=0,1,0)</f>
        <v>1</v>
      </c>
      <c r="D284" s="298">
        <f t="shared" si="3"/>
        <v>0</v>
      </c>
    </row>
    <row r="285" spans="1:4" ht="12.75" hidden="1">
      <c r="A285" s="307" t="s">
        <v>470</v>
      </c>
      <c r="C285" s="298">
        <f>IF('[1]INPUT_OUTPUT'!$E$35=0,1,0)</f>
        <v>1</v>
      </c>
      <c r="D285" s="298">
        <f t="shared" si="3"/>
        <v>0</v>
      </c>
    </row>
    <row r="286" spans="1:4" ht="12.75" hidden="1">
      <c r="A286" s="305" t="s">
        <v>625</v>
      </c>
      <c r="C286" s="298">
        <f>IF('[1]INPUT_OUTPUT'!$E$36=0,1,0)</f>
        <v>0</v>
      </c>
      <c r="D286" s="298">
        <f t="shared" si="3"/>
        <v>1</v>
      </c>
    </row>
    <row r="287" spans="1:4" ht="12.75" hidden="1">
      <c r="A287" s="307" t="s">
        <v>470</v>
      </c>
      <c r="C287" s="298">
        <f>IF('[1]INPUT_OUTPUT'!$E$36=0,1,0)</f>
        <v>0</v>
      </c>
      <c r="D287" s="298">
        <f t="shared" si="3"/>
        <v>1</v>
      </c>
    </row>
    <row r="288" spans="1:4" ht="12.75" hidden="1">
      <c r="A288" s="307" t="s">
        <v>626</v>
      </c>
      <c r="C288" s="298">
        <f>IF('[1]INPUT_OUTPUT'!$E$36=0,1,0)</f>
        <v>0</v>
      </c>
      <c r="D288" s="298">
        <f t="shared" si="3"/>
        <v>1</v>
      </c>
    </row>
    <row r="289" spans="1:4" ht="12.75" hidden="1">
      <c r="A289" s="307" t="s">
        <v>627</v>
      </c>
      <c r="C289" s="298">
        <f>IF('[1]INPUT_OUTPUT'!$E$36=0,1,0)</f>
        <v>0</v>
      </c>
      <c r="D289" s="298">
        <f t="shared" si="3"/>
        <v>1</v>
      </c>
    </row>
    <row r="290" spans="1:4" ht="12.75" hidden="1">
      <c r="A290" s="307" t="s">
        <v>628</v>
      </c>
      <c r="C290" s="298">
        <f>IF('[1]INPUT_OUTPUT'!$E$36=0,1,0)</f>
        <v>0</v>
      </c>
      <c r="D290" s="298">
        <f t="shared" si="3"/>
        <v>1</v>
      </c>
    </row>
    <row r="291" spans="1:4" ht="25.5" hidden="1">
      <c r="A291" s="301" t="s">
        <v>629</v>
      </c>
      <c r="C291" s="298">
        <f>IF('[1]INPUT_OUTPUT'!$E$36=0,1,0)</f>
        <v>0</v>
      </c>
      <c r="D291" s="298">
        <f t="shared" si="3"/>
        <v>1</v>
      </c>
    </row>
    <row r="292" spans="1:4" ht="12.75" hidden="1">
      <c r="A292" s="307" t="s">
        <v>630</v>
      </c>
      <c r="C292" s="298">
        <f>IF('[1]INPUT_OUTPUT'!$E$36=0,1,0)</f>
        <v>0</v>
      </c>
      <c r="D292" s="298">
        <f t="shared" si="3"/>
        <v>1</v>
      </c>
    </row>
    <row r="293" spans="1:4" ht="12.75" hidden="1">
      <c r="A293" s="307" t="s">
        <v>521</v>
      </c>
      <c r="C293" s="298">
        <f>IF('[1]INPUT_OUTPUT'!$E$36=0,1,0)</f>
        <v>0</v>
      </c>
      <c r="D293" s="298">
        <f aca="true" t="shared" si="4" ref="D293:D355">1-C293</f>
        <v>1</v>
      </c>
    </row>
    <row r="294" spans="1:4" ht="5.25" customHeight="1" hidden="1">
      <c r="A294" s="307"/>
      <c r="C294" s="298">
        <f>IF('[1]INPUT_OUTPUT'!$E$36=0,1,0)</f>
        <v>0</v>
      </c>
      <c r="D294" s="298">
        <f t="shared" si="4"/>
        <v>1</v>
      </c>
    </row>
    <row r="295" spans="1:4" ht="12.75" hidden="1">
      <c r="A295" s="305" t="s">
        <v>631</v>
      </c>
      <c r="C295" s="298">
        <f>IF('[1]INPUT_OUTPUT'!$E$37=0,1,0)</f>
        <v>0</v>
      </c>
      <c r="D295" s="298">
        <f t="shared" si="4"/>
        <v>1</v>
      </c>
    </row>
    <row r="296" spans="1:4" ht="12.75" hidden="1">
      <c r="A296" s="307" t="s">
        <v>632</v>
      </c>
      <c r="C296" s="298">
        <f>IF('[1]INPUT_OUTPUT'!$E$37=0,1,0)</f>
        <v>0</v>
      </c>
      <c r="D296" s="298">
        <f t="shared" si="4"/>
        <v>1</v>
      </c>
    </row>
    <row r="297" spans="1:4" ht="12.75" hidden="1">
      <c r="A297" s="307" t="s">
        <v>626</v>
      </c>
      <c r="C297" s="298">
        <f>IF('[1]INPUT_OUTPUT'!$E$37=0,1,0)</f>
        <v>0</v>
      </c>
      <c r="D297" s="298">
        <f t="shared" si="4"/>
        <v>1</v>
      </c>
    </row>
    <row r="298" spans="1:4" ht="12.75" hidden="1">
      <c r="A298" s="307" t="s">
        <v>627</v>
      </c>
      <c r="C298" s="298">
        <f>IF('[1]INPUT_OUTPUT'!$E$37=0,1,0)</f>
        <v>0</v>
      </c>
      <c r="D298" s="298">
        <f t="shared" si="4"/>
        <v>1</v>
      </c>
    </row>
    <row r="299" spans="1:4" ht="12.75" hidden="1">
      <c r="A299" s="307" t="s">
        <v>628</v>
      </c>
      <c r="C299" s="298">
        <f>IF('[1]INPUT_OUTPUT'!$E$37=0,1,0)</f>
        <v>0</v>
      </c>
      <c r="D299" s="298">
        <f t="shared" si="4"/>
        <v>1</v>
      </c>
    </row>
    <row r="300" spans="1:4" ht="12.75" hidden="1">
      <c r="A300" s="307" t="s">
        <v>633</v>
      </c>
      <c r="C300" s="298">
        <f>IF('[1]INPUT_OUTPUT'!$E$37=0,1,0)</f>
        <v>0</v>
      </c>
      <c r="D300" s="298">
        <f t="shared" si="4"/>
        <v>1</v>
      </c>
    </row>
    <row r="301" spans="1:4" ht="12.75" hidden="1">
      <c r="A301" s="307" t="s">
        <v>634</v>
      </c>
      <c r="C301" s="298">
        <f>IF('[1]INPUT_OUTPUT'!$E$37=0,1,0)</f>
        <v>0</v>
      </c>
      <c r="D301" s="298">
        <f t="shared" si="4"/>
        <v>1</v>
      </c>
    </row>
    <row r="302" spans="1:4" ht="38.25" hidden="1">
      <c r="A302" s="301" t="s">
        <v>635</v>
      </c>
      <c r="C302" s="298">
        <f>IF('[1]INPUT_OUTPUT'!$E$37=0,1,0)</f>
        <v>0</v>
      </c>
      <c r="D302" s="298">
        <f t="shared" si="4"/>
        <v>1</v>
      </c>
    </row>
    <row r="303" spans="1:4" ht="12.75" hidden="1">
      <c r="A303" s="305" t="s">
        <v>636</v>
      </c>
      <c r="C303" s="298">
        <f>IF('[1]INPUT_OUTPUT'!$E$38=0,1,0)</f>
        <v>0</v>
      </c>
      <c r="D303" s="298">
        <f t="shared" si="4"/>
        <v>1</v>
      </c>
    </row>
    <row r="304" spans="1:4" ht="12.75" hidden="1">
      <c r="A304" s="307" t="s">
        <v>470</v>
      </c>
      <c r="C304" s="298">
        <f>IF('[1]INPUT_OUTPUT'!$E$38=0,1,0)</f>
        <v>0</v>
      </c>
      <c r="D304" s="298">
        <f t="shared" si="4"/>
        <v>1</v>
      </c>
    </row>
    <row r="305" spans="1:4" ht="12.75" hidden="1">
      <c r="A305" s="307" t="s">
        <v>637</v>
      </c>
      <c r="C305" s="298">
        <f>IF('[1]INPUT_OUTPUT'!$E$38=0,1,0)</f>
        <v>0</v>
      </c>
      <c r="D305" s="298">
        <f t="shared" si="4"/>
        <v>1</v>
      </c>
    </row>
    <row r="306" spans="1:4" ht="12.75" hidden="1">
      <c r="A306" s="307" t="s">
        <v>638</v>
      </c>
      <c r="C306" s="298">
        <f>IF('[1]INPUT_OUTPUT'!$E$38=0,1,0)</f>
        <v>0</v>
      </c>
      <c r="D306" s="298">
        <f t="shared" si="4"/>
        <v>1</v>
      </c>
    </row>
    <row r="307" spans="1:4" ht="12.75" hidden="1">
      <c r="A307" s="307" t="s">
        <v>639</v>
      </c>
      <c r="C307" s="298">
        <f>IF('[1]INPUT_OUTPUT'!$E$38=0,1,0)</f>
        <v>0</v>
      </c>
      <c r="D307" s="298">
        <f t="shared" si="4"/>
        <v>1</v>
      </c>
    </row>
    <row r="308" spans="1:4" ht="12.75" hidden="1">
      <c r="A308" s="307" t="s">
        <v>640</v>
      </c>
      <c r="C308" s="298">
        <f>IF('[1]INPUT_OUTPUT'!$E$38=0,1,0)</f>
        <v>0</v>
      </c>
      <c r="D308" s="298">
        <f t="shared" si="4"/>
        <v>1</v>
      </c>
    </row>
    <row r="309" spans="1:4" ht="12.75" hidden="1">
      <c r="A309" s="307" t="s">
        <v>641</v>
      </c>
      <c r="C309" s="298">
        <f>IF('[1]INPUT_OUTPUT'!$E$38=0,1,0)</f>
        <v>0</v>
      </c>
      <c r="D309" s="298">
        <f t="shared" si="4"/>
        <v>1</v>
      </c>
    </row>
    <row r="310" spans="1:4" ht="12.75" hidden="1">
      <c r="A310" s="307" t="s">
        <v>642</v>
      </c>
      <c r="C310" s="298">
        <f>IF('[1]INPUT_OUTPUT'!$E$38=0,1,0)</f>
        <v>0</v>
      </c>
      <c r="D310" s="298">
        <f t="shared" si="4"/>
        <v>1</v>
      </c>
    </row>
    <row r="311" spans="1:4" ht="12.75" hidden="1">
      <c r="A311" s="307" t="s">
        <v>643</v>
      </c>
      <c r="C311" s="298">
        <f>IF('[1]INPUT_OUTPUT'!$E$38=0,1,0)</f>
        <v>0</v>
      </c>
      <c r="D311" s="298">
        <f t="shared" si="4"/>
        <v>1</v>
      </c>
    </row>
    <row r="312" spans="1:4" ht="12.75" hidden="1">
      <c r="A312" s="307" t="s">
        <v>644</v>
      </c>
      <c r="C312" s="298">
        <f>IF('[1]INPUT_OUTPUT'!$E$38=0,1,0)</f>
        <v>0</v>
      </c>
      <c r="D312" s="298">
        <f t="shared" si="4"/>
        <v>1</v>
      </c>
    </row>
    <row r="313" spans="1:4" ht="12.75" hidden="1">
      <c r="A313" s="307" t="s">
        <v>645</v>
      </c>
      <c r="C313" s="298">
        <f>IF('[1]INPUT_OUTPUT'!$E$38=0,1,0)</f>
        <v>0</v>
      </c>
      <c r="D313" s="298">
        <f t="shared" si="4"/>
        <v>1</v>
      </c>
    </row>
    <row r="314" spans="1:4" ht="25.5" hidden="1">
      <c r="A314" s="301" t="s">
        <v>629</v>
      </c>
      <c r="C314" s="298">
        <f>IF('[1]INPUT_OUTPUT'!$E$38=0,1,0)</f>
        <v>0</v>
      </c>
      <c r="D314" s="298">
        <f t="shared" si="4"/>
        <v>1</v>
      </c>
    </row>
    <row r="315" spans="1:4" ht="12.75" hidden="1">
      <c r="A315" s="305" t="s">
        <v>646</v>
      </c>
      <c r="C315" s="298">
        <f>IF('[1]INPUT_OUTPUT'!$E$39=0,1,0)</f>
        <v>1</v>
      </c>
      <c r="D315" s="298">
        <f t="shared" si="4"/>
        <v>0</v>
      </c>
    </row>
    <row r="316" spans="1:4" ht="12.75" hidden="1">
      <c r="A316" s="307" t="s">
        <v>470</v>
      </c>
      <c r="C316" s="298">
        <f>IF('[1]INPUT_OUTPUT'!$E$39=0,1,0)</f>
        <v>1</v>
      </c>
      <c r="D316" s="298">
        <f t="shared" si="4"/>
        <v>0</v>
      </c>
    </row>
    <row r="317" spans="1:4" ht="12.75" hidden="1">
      <c r="A317" s="307" t="s">
        <v>647</v>
      </c>
      <c r="C317" s="298">
        <f>IF('[1]INPUT_OUTPUT'!$E$39=0,1,0)</f>
        <v>1</v>
      </c>
      <c r="D317" s="298">
        <f t="shared" si="4"/>
        <v>0</v>
      </c>
    </row>
    <row r="318" spans="1:4" ht="12.75" hidden="1">
      <c r="A318" s="307" t="s">
        <v>648</v>
      </c>
      <c r="C318" s="298">
        <f>IF('[1]INPUT_OUTPUT'!$E$39=0,1,0)</f>
        <v>1</v>
      </c>
      <c r="D318" s="298">
        <f t="shared" si="4"/>
        <v>0</v>
      </c>
    </row>
    <row r="319" spans="1:4" ht="12.75" hidden="1">
      <c r="A319" s="307" t="s">
        <v>626</v>
      </c>
      <c r="C319" s="298">
        <f>IF('[1]INPUT_OUTPUT'!$E$39=0,1,0)</f>
        <v>1</v>
      </c>
      <c r="D319" s="298">
        <f t="shared" si="4"/>
        <v>0</v>
      </c>
    </row>
    <row r="320" spans="1:4" ht="12.75" hidden="1">
      <c r="A320" s="307" t="s">
        <v>627</v>
      </c>
      <c r="C320" s="298">
        <f>IF('[1]INPUT_OUTPUT'!$E$39=0,1,0)</f>
        <v>1</v>
      </c>
      <c r="D320" s="298">
        <f t="shared" si="4"/>
        <v>0</v>
      </c>
    </row>
    <row r="321" spans="1:4" ht="12.75" hidden="1">
      <c r="A321" s="307" t="s">
        <v>628</v>
      </c>
      <c r="C321" s="298">
        <f>IF('[1]INPUT_OUTPUT'!$E$39=0,1,0)</f>
        <v>1</v>
      </c>
      <c r="D321" s="298">
        <f t="shared" si="4"/>
        <v>0</v>
      </c>
    </row>
    <row r="322" spans="1:4" ht="12.75" hidden="1">
      <c r="A322" s="307" t="s">
        <v>520</v>
      </c>
      <c r="C322" s="298">
        <f>IF('[1]INPUT_OUTPUT'!$E$39=0,1,0)</f>
        <v>1</v>
      </c>
      <c r="D322" s="298">
        <f t="shared" si="4"/>
        <v>0</v>
      </c>
    </row>
    <row r="323" spans="1:4" ht="12.75" hidden="1">
      <c r="A323" s="307" t="s">
        <v>521</v>
      </c>
      <c r="C323" s="298">
        <f>IF('[1]INPUT_OUTPUT'!$E$39=0,1,0)</f>
        <v>1</v>
      </c>
      <c r="D323" s="298">
        <f t="shared" si="4"/>
        <v>0</v>
      </c>
    </row>
    <row r="324" spans="1:4" ht="25.5" hidden="1">
      <c r="A324" s="303" t="s">
        <v>649</v>
      </c>
      <c r="C324" s="298">
        <f>IF('[1]INPUT_OUTPUT'!$E$40=0,1,0)</f>
        <v>0</v>
      </c>
      <c r="D324" s="298">
        <f t="shared" si="4"/>
        <v>1</v>
      </c>
    </row>
    <row r="325" spans="1:4" ht="12.75" hidden="1">
      <c r="A325" s="307" t="s">
        <v>470</v>
      </c>
      <c r="C325" s="298">
        <f>IF('[1]INPUT_OUTPUT'!$E$40=0,1,0)</f>
        <v>0</v>
      </c>
      <c r="D325" s="298">
        <f t="shared" si="4"/>
        <v>1</v>
      </c>
    </row>
    <row r="326" spans="1:4" ht="12.75" hidden="1">
      <c r="A326" s="307" t="s">
        <v>643</v>
      </c>
      <c r="C326" s="298">
        <f>IF('[1]INPUT_OUTPUT'!$E$40=0,1,0)</f>
        <v>0</v>
      </c>
      <c r="D326" s="298">
        <f t="shared" si="4"/>
        <v>1</v>
      </c>
    </row>
    <row r="327" spans="1:4" ht="12.75" hidden="1">
      <c r="A327" s="307" t="s">
        <v>650</v>
      </c>
      <c r="C327" s="298">
        <f>IF('[1]INPUT_OUTPUT'!$E$40=0,1,0)</f>
        <v>0</v>
      </c>
      <c r="D327" s="298">
        <f t="shared" si="4"/>
        <v>1</v>
      </c>
    </row>
    <row r="328" spans="1:4" ht="12.75" hidden="1">
      <c r="A328" s="307" t="s">
        <v>645</v>
      </c>
      <c r="C328" s="298">
        <f>IF('[1]INPUT_OUTPUT'!$E$40=0,1,0)</f>
        <v>0</v>
      </c>
      <c r="D328" s="298">
        <f t="shared" si="4"/>
        <v>1</v>
      </c>
    </row>
    <row r="329" spans="1:4" ht="12.75" hidden="1">
      <c r="A329" s="307" t="s">
        <v>603</v>
      </c>
      <c r="C329" s="298">
        <f>IF('[1]INPUT_OUTPUT'!$E$40=0,1,0)</f>
        <v>0</v>
      </c>
      <c r="D329" s="298">
        <f t="shared" si="4"/>
        <v>1</v>
      </c>
    </row>
    <row r="330" spans="1:4" ht="12.75" hidden="1">
      <c r="A330" s="307" t="s">
        <v>651</v>
      </c>
      <c r="C330" s="298">
        <f>IF('[1]INPUT_OUTPUT'!$E$40=0,1,0)</f>
        <v>0</v>
      </c>
      <c r="D330" s="298">
        <f t="shared" si="4"/>
        <v>1</v>
      </c>
    </row>
    <row r="331" spans="1:4" ht="12.75" hidden="1">
      <c r="A331" s="307" t="s">
        <v>605</v>
      </c>
      <c r="C331" s="298">
        <f>IF('[1]INPUT_OUTPUT'!$E$40=0,1,0)</f>
        <v>0</v>
      </c>
      <c r="D331" s="298">
        <f t="shared" si="4"/>
        <v>1</v>
      </c>
    </row>
    <row r="332" spans="1:4" ht="12.75" hidden="1">
      <c r="A332" s="307" t="s">
        <v>652</v>
      </c>
      <c r="C332" s="298">
        <f>IF('[1]INPUT_OUTPUT'!$E$40=0,1,0)</f>
        <v>0</v>
      </c>
      <c r="D332" s="298">
        <f t="shared" si="4"/>
        <v>1</v>
      </c>
    </row>
    <row r="333" spans="1:4" ht="12.75" hidden="1">
      <c r="A333" s="307" t="s">
        <v>653</v>
      </c>
      <c r="C333" s="298">
        <f>IF('[1]INPUT_OUTPUT'!$E$40=0,1,0)</f>
        <v>0</v>
      </c>
      <c r="D333" s="298">
        <f t="shared" si="4"/>
        <v>1</v>
      </c>
    </row>
    <row r="334" spans="1:4" ht="12.75" hidden="1">
      <c r="A334" s="307" t="s">
        <v>654</v>
      </c>
      <c r="C334" s="298">
        <f>IF('[1]INPUT_OUTPUT'!$E$40=0,1,0)</f>
        <v>0</v>
      </c>
      <c r="D334" s="298">
        <f t="shared" si="4"/>
        <v>1</v>
      </c>
    </row>
    <row r="335" spans="1:4" ht="12.75" hidden="1">
      <c r="A335" s="307" t="s">
        <v>548</v>
      </c>
      <c r="C335" s="298">
        <f>IF('[1]INPUT_OUTPUT'!$E$40=0,1,0)</f>
        <v>0</v>
      </c>
      <c r="D335" s="298">
        <f t="shared" si="4"/>
        <v>1</v>
      </c>
    </row>
    <row r="336" spans="1:4" ht="12.75" hidden="1">
      <c r="A336" s="307" t="s">
        <v>655</v>
      </c>
      <c r="C336" s="298">
        <f>IF('[1]INPUT_OUTPUT'!$E$40=0,1,0)</f>
        <v>0</v>
      </c>
      <c r="D336" s="298">
        <f t="shared" si="4"/>
        <v>1</v>
      </c>
    </row>
    <row r="337" spans="1:4" ht="12.75" hidden="1">
      <c r="A337" s="307" t="s">
        <v>656</v>
      </c>
      <c r="C337" s="298">
        <f>IF('[1]INPUT_OUTPUT'!$E$40=0,1,0)</f>
        <v>0</v>
      </c>
      <c r="D337" s="298">
        <f t="shared" si="4"/>
        <v>1</v>
      </c>
    </row>
    <row r="338" spans="1:4" ht="12.75" hidden="1">
      <c r="A338" s="307" t="s">
        <v>526</v>
      </c>
      <c r="C338" s="298">
        <f>IF('[1]INPUT_OUTPUT'!$E$40=0,1,0)</f>
        <v>0</v>
      </c>
      <c r="D338" s="298">
        <f t="shared" si="4"/>
        <v>1</v>
      </c>
    </row>
    <row r="339" spans="1:4" ht="12.75" hidden="1">
      <c r="A339" s="307" t="s">
        <v>610</v>
      </c>
      <c r="C339" s="298">
        <f>IF('[1]INPUT_OUTPUT'!$E$40=0,1,0)</f>
        <v>0</v>
      </c>
      <c r="D339" s="298">
        <f t="shared" si="4"/>
        <v>1</v>
      </c>
    </row>
    <row r="340" spans="1:4" ht="12.75" hidden="1">
      <c r="A340" s="305" t="s">
        <v>657</v>
      </c>
      <c r="C340" s="298">
        <f>IF('[1]INPUT_OUTPUT'!$E$42=0,1,0)</f>
        <v>0</v>
      </c>
      <c r="D340" s="298">
        <f t="shared" si="4"/>
        <v>1</v>
      </c>
    </row>
    <row r="341" spans="1:4" ht="12.75" hidden="1">
      <c r="A341" s="307" t="s">
        <v>470</v>
      </c>
      <c r="C341" s="298">
        <f>IF('[1]INPUT_OUTPUT'!$E$42=0,1,0)</f>
        <v>0</v>
      </c>
      <c r="D341" s="298">
        <f t="shared" si="4"/>
        <v>1</v>
      </c>
    </row>
    <row r="342" spans="1:4" ht="12.75" hidden="1">
      <c r="A342" s="307" t="s">
        <v>658</v>
      </c>
      <c r="C342" s="298">
        <f>IF('[1]INPUT_OUTPUT'!$E$42=0,1,0)</f>
        <v>0</v>
      </c>
      <c r="D342" s="298">
        <f t="shared" si="4"/>
        <v>1</v>
      </c>
    </row>
    <row r="343" spans="1:4" ht="12.75" hidden="1">
      <c r="A343" s="307" t="s">
        <v>659</v>
      </c>
      <c r="C343" s="298">
        <f>IF('[1]INPUT_OUTPUT'!$E$42=0,1,0)</f>
        <v>0</v>
      </c>
      <c r="D343" s="298">
        <f t="shared" si="4"/>
        <v>1</v>
      </c>
    </row>
    <row r="344" spans="1:4" ht="12.75" hidden="1">
      <c r="A344" s="307" t="s">
        <v>660</v>
      </c>
      <c r="C344" s="298">
        <f>IF('[1]INPUT_OUTPUT'!$E$42=0,1,0)</f>
        <v>0</v>
      </c>
      <c r="D344" s="298">
        <f t="shared" si="4"/>
        <v>1</v>
      </c>
    </row>
    <row r="345" spans="1:4" ht="12.75" hidden="1">
      <c r="A345" s="307" t="s">
        <v>661</v>
      </c>
      <c r="C345" s="298">
        <f>IF('[1]INPUT_OUTPUT'!$E$42=0,1,0)</f>
        <v>0</v>
      </c>
      <c r="D345" s="298">
        <f t="shared" si="4"/>
        <v>1</v>
      </c>
    </row>
    <row r="346" spans="1:4" ht="12.75" hidden="1">
      <c r="A346" s="307" t="s">
        <v>590</v>
      </c>
      <c r="C346" s="298">
        <f>IF('[1]INPUT_OUTPUT'!$E$42=0,1,0)</f>
        <v>0</v>
      </c>
      <c r="D346" s="298">
        <f t="shared" si="4"/>
        <v>1</v>
      </c>
    </row>
    <row r="347" spans="1:4" ht="12.75" hidden="1">
      <c r="A347" s="307" t="s">
        <v>662</v>
      </c>
      <c r="C347" s="298">
        <f>IF('[1]INPUT_OUTPUT'!$E$42=0,1,0)</f>
        <v>0</v>
      </c>
      <c r="D347" s="298">
        <f t="shared" si="4"/>
        <v>1</v>
      </c>
    </row>
    <row r="348" spans="1:4" ht="12.75" hidden="1">
      <c r="A348" s="307" t="s">
        <v>612</v>
      </c>
      <c r="C348" s="298">
        <f>IF('[1]INPUT_OUTPUT'!$E$42=0,1,0)</f>
        <v>0</v>
      </c>
      <c r="D348" s="298">
        <f t="shared" si="4"/>
        <v>1</v>
      </c>
    </row>
    <row r="349" spans="1:4" ht="12.75" hidden="1">
      <c r="A349" s="307" t="s">
        <v>593</v>
      </c>
      <c r="C349" s="298">
        <f>IF('[1]INPUT_OUTPUT'!$E$42=0,1,0)</f>
        <v>0</v>
      </c>
      <c r="D349" s="298">
        <f t="shared" si="4"/>
        <v>1</v>
      </c>
    </row>
    <row r="350" spans="1:4" ht="25.5" hidden="1">
      <c r="A350" s="301" t="s">
        <v>663</v>
      </c>
      <c r="C350" s="298">
        <f>IF('[1]INPUT_OUTPUT'!$E$42=0,1,0)</f>
        <v>0</v>
      </c>
      <c r="D350" s="298">
        <f t="shared" si="4"/>
        <v>1</v>
      </c>
    </row>
    <row r="351" spans="1:4" ht="3.75" customHeight="1" hidden="1">
      <c r="A351" s="307"/>
      <c r="C351" s="298">
        <f>IF('[1]INPUT_OUTPUT'!$E$42=0,1,0)</f>
        <v>0</v>
      </c>
      <c r="D351" s="298">
        <f t="shared" si="4"/>
        <v>1</v>
      </c>
    </row>
    <row r="352" spans="1:4" ht="12.75" hidden="1">
      <c r="A352" s="307" t="s">
        <v>664</v>
      </c>
      <c r="C352" s="298">
        <f>IF('[1]INPUT_OUTPUT'!$E$42=0,1,0)</f>
        <v>0</v>
      </c>
      <c r="D352" s="298">
        <f t="shared" si="4"/>
        <v>1</v>
      </c>
    </row>
    <row r="353" spans="1:4" ht="12.75" hidden="1">
      <c r="A353" s="304" t="s">
        <v>665</v>
      </c>
      <c r="C353" s="298">
        <f>IF('[1]INPUT_OUTPUT'!$E$42=0,1,0)</f>
        <v>0</v>
      </c>
      <c r="D353" s="298">
        <f t="shared" si="4"/>
        <v>1</v>
      </c>
    </row>
    <row r="354" spans="1:4" ht="12.75" hidden="1">
      <c r="A354" s="307" t="s">
        <v>666</v>
      </c>
      <c r="C354" s="298">
        <f>IF('[1]INPUT_OUTPUT'!$E$42=0,1,0)</f>
        <v>0</v>
      </c>
      <c r="D354" s="298">
        <f t="shared" si="4"/>
        <v>1</v>
      </c>
    </row>
    <row r="355" spans="1:4" ht="12.75" hidden="1">
      <c r="A355" s="307" t="s">
        <v>667</v>
      </c>
      <c r="C355" s="298">
        <f>IF('[1]INPUT_OUTPUT'!$E$42=0,1,0)</f>
        <v>0</v>
      </c>
      <c r="D355" s="298">
        <f t="shared" si="4"/>
        <v>1</v>
      </c>
    </row>
    <row r="356" spans="1:4" ht="12.75" hidden="1">
      <c r="A356" s="305" t="s">
        <v>668</v>
      </c>
      <c r="B356" s="308"/>
      <c r="C356" s="298">
        <f>IF('[1]INPUT_OUTPUT'!$E$44="NIE",1,0)</f>
        <v>1</v>
      </c>
      <c r="D356" s="298">
        <f>1-C356</f>
        <v>0</v>
      </c>
    </row>
    <row r="357" spans="1:4" ht="39.75" customHeight="1" hidden="1">
      <c r="A357" s="309" t="s">
        <v>35</v>
      </c>
      <c r="B357" s="310" t="s">
        <v>36</v>
      </c>
      <c r="C357" s="298">
        <f>IF('[1]INPUT_OUTPUT'!$E$44="NIE",1,0)</f>
        <v>1</v>
      </c>
      <c r="D357" s="298">
        <f aca="true" t="shared" si="5" ref="D357:D381">1-C357</f>
        <v>0</v>
      </c>
    </row>
    <row r="358" spans="1:4" ht="13.5" hidden="1" thickBot="1">
      <c r="A358" s="548" t="s">
        <v>37</v>
      </c>
      <c r="B358" s="549"/>
      <c r="C358" s="298">
        <f>IF('[1]INPUT_OUTPUT'!$E$44="NIE",1,0)</f>
        <v>1</v>
      </c>
      <c r="D358" s="298">
        <f t="shared" si="5"/>
        <v>0</v>
      </c>
    </row>
    <row r="359" spans="1:4" ht="13.5" hidden="1" thickBot="1">
      <c r="A359" s="311" t="s">
        <v>38</v>
      </c>
      <c r="B359" s="312">
        <v>500</v>
      </c>
      <c r="C359" s="298">
        <f>IF('[1]INPUT_OUTPUT'!$E$44="NIE",1,0)</f>
        <v>1</v>
      </c>
      <c r="D359" s="298">
        <f t="shared" si="5"/>
        <v>0</v>
      </c>
    </row>
    <row r="360" spans="1:4" ht="13.5" hidden="1" thickBot="1">
      <c r="A360" s="311" t="s">
        <v>39</v>
      </c>
      <c r="B360" s="312">
        <v>500</v>
      </c>
      <c r="C360" s="298">
        <f>IF('[1]INPUT_OUTPUT'!$E$44="NIE",1,0)</f>
        <v>1</v>
      </c>
      <c r="D360" s="298">
        <f t="shared" si="5"/>
        <v>0</v>
      </c>
    </row>
    <row r="361" spans="1:4" ht="13.5" hidden="1" thickBot="1">
      <c r="A361" s="311" t="s">
        <v>40</v>
      </c>
      <c r="B361" s="312">
        <v>300</v>
      </c>
      <c r="C361" s="298">
        <f>IF('[1]INPUT_OUTPUT'!$E$44="NIE",1,0)</f>
        <v>1</v>
      </c>
      <c r="D361" s="298">
        <f t="shared" si="5"/>
        <v>0</v>
      </c>
    </row>
    <row r="362" spans="1:4" ht="13.5" hidden="1" thickBot="1">
      <c r="A362" s="311" t="s">
        <v>41</v>
      </c>
      <c r="B362" s="312">
        <v>300</v>
      </c>
      <c r="C362" s="298">
        <f>IF('[1]INPUT_OUTPUT'!$E$44="NIE",1,0)</f>
        <v>1</v>
      </c>
      <c r="D362" s="298">
        <f t="shared" si="5"/>
        <v>0</v>
      </c>
    </row>
    <row r="363" spans="1:4" ht="13.5" hidden="1" thickBot="1">
      <c r="A363" s="546" t="s">
        <v>42</v>
      </c>
      <c r="B363" s="547"/>
      <c r="C363" s="298">
        <f>IF('[1]INPUT_OUTPUT'!$E$44="NIE",1,0)</f>
        <v>1</v>
      </c>
      <c r="D363" s="298">
        <f t="shared" si="5"/>
        <v>0</v>
      </c>
    </row>
    <row r="364" spans="1:4" ht="26.25" hidden="1" thickBot="1">
      <c r="A364" s="311" t="s">
        <v>43</v>
      </c>
      <c r="B364" s="312">
        <v>800</v>
      </c>
      <c r="C364" s="298">
        <f>IF('[1]INPUT_OUTPUT'!$E$44="NIE",1,0)</f>
        <v>1</v>
      </c>
      <c r="D364" s="298">
        <f t="shared" si="5"/>
        <v>0</v>
      </c>
    </row>
    <row r="365" spans="1:4" ht="13.5" hidden="1" thickBot="1">
      <c r="A365" s="311" t="s">
        <v>44</v>
      </c>
      <c r="B365" s="312">
        <v>800</v>
      </c>
      <c r="C365" s="298">
        <f>IF('[1]INPUT_OUTPUT'!$E$44="NIE",1,0)</f>
        <v>1</v>
      </c>
      <c r="D365" s="298">
        <f t="shared" si="5"/>
        <v>0</v>
      </c>
    </row>
    <row r="366" spans="1:4" ht="26.25" hidden="1" thickBot="1">
      <c r="A366" s="311" t="s">
        <v>45</v>
      </c>
      <c r="B366" s="312">
        <v>500</v>
      </c>
      <c r="C366" s="298">
        <f>IF('[1]INPUT_OUTPUT'!$E$44="NIE",1,0)</f>
        <v>1</v>
      </c>
      <c r="D366" s="298">
        <f t="shared" si="5"/>
        <v>0</v>
      </c>
    </row>
    <row r="367" spans="1:4" ht="13.5" hidden="1" thickBot="1">
      <c r="A367" s="546" t="s">
        <v>46</v>
      </c>
      <c r="B367" s="547"/>
      <c r="C367" s="298">
        <f>IF('[1]INPUT_OUTPUT'!$E$44="NIE",1,0)</f>
        <v>1</v>
      </c>
      <c r="D367" s="298">
        <f t="shared" si="5"/>
        <v>0</v>
      </c>
    </row>
    <row r="368" spans="1:4" ht="39" customHeight="1" hidden="1">
      <c r="A368" s="313" t="s">
        <v>47</v>
      </c>
      <c r="B368" s="314" t="s">
        <v>48</v>
      </c>
      <c r="C368" s="298">
        <f>IF('[1]INPUT_OUTPUT'!$E$44="NIE",1,0)</f>
        <v>1</v>
      </c>
      <c r="D368" s="298">
        <f t="shared" si="5"/>
        <v>0</v>
      </c>
    </row>
    <row r="369" spans="1:4" ht="42" customHeight="1" hidden="1">
      <c r="A369" s="315" t="s">
        <v>49</v>
      </c>
      <c r="B369" s="316" t="s">
        <v>48</v>
      </c>
      <c r="C369" s="298">
        <f>IF('[1]INPUT_OUTPUT'!$E$44="NIE",1,0)</f>
        <v>1</v>
      </c>
      <c r="D369" s="298">
        <f t="shared" si="5"/>
        <v>0</v>
      </c>
    </row>
    <row r="370" spans="1:4" ht="13.5" hidden="1" thickBot="1">
      <c r="A370" s="546" t="s">
        <v>50</v>
      </c>
      <c r="B370" s="547"/>
      <c r="C370" s="298">
        <f>IF('[1]INPUT_OUTPUT'!$E$44="NIE",1,0)</f>
        <v>1</v>
      </c>
      <c r="D370" s="298">
        <f t="shared" si="5"/>
        <v>0</v>
      </c>
    </row>
    <row r="371" spans="1:4" ht="13.5" hidden="1" thickBot="1">
      <c r="A371" s="311" t="s">
        <v>51</v>
      </c>
      <c r="B371" s="312">
        <v>500</v>
      </c>
      <c r="C371" s="298">
        <f>IF('[1]INPUT_OUTPUT'!$E$44="NIE",1,0)</f>
        <v>1</v>
      </c>
      <c r="D371" s="298">
        <f t="shared" si="5"/>
        <v>0</v>
      </c>
    </row>
    <row r="372" spans="1:4" ht="13.5" hidden="1" thickBot="1">
      <c r="A372" s="311" t="s">
        <v>52</v>
      </c>
      <c r="B372" s="312">
        <v>500</v>
      </c>
      <c r="C372" s="298">
        <f>IF('[1]INPUT_OUTPUT'!$E$44="NIE",1,0)</f>
        <v>1</v>
      </c>
      <c r="D372" s="298">
        <f t="shared" si="5"/>
        <v>0</v>
      </c>
    </row>
    <row r="373" spans="1:4" ht="13.5" hidden="1" thickBot="1">
      <c r="A373" s="311" t="s">
        <v>53</v>
      </c>
      <c r="B373" s="312">
        <v>500</v>
      </c>
      <c r="C373" s="298">
        <f>IF('[1]INPUT_OUTPUT'!$E$44="NIE",1,0)</f>
        <v>1</v>
      </c>
      <c r="D373" s="298">
        <f t="shared" si="5"/>
        <v>0</v>
      </c>
    </row>
    <row r="374" spans="1:4" ht="13.5" hidden="1" thickBot="1">
      <c r="A374" s="311" t="s">
        <v>54</v>
      </c>
      <c r="B374" s="312">
        <v>200</v>
      </c>
      <c r="C374" s="298">
        <f>IF('[1]INPUT_OUTPUT'!$E$44="NIE",1,0)</f>
        <v>1</v>
      </c>
      <c r="D374" s="298">
        <f t="shared" si="5"/>
        <v>0</v>
      </c>
    </row>
    <row r="375" spans="1:4" ht="13.5" hidden="1" thickBot="1">
      <c r="A375" s="546" t="s">
        <v>55</v>
      </c>
      <c r="B375" s="547"/>
      <c r="C375" s="298">
        <f>IF('[1]INPUT_OUTPUT'!$E$44="NIE",1,0)</f>
        <v>1</v>
      </c>
      <c r="D375" s="298">
        <f t="shared" si="5"/>
        <v>0</v>
      </c>
    </row>
    <row r="376" spans="1:4" ht="13.5" hidden="1" thickBot="1">
      <c r="A376" s="311" t="s">
        <v>56</v>
      </c>
      <c r="B376" s="312">
        <v>650</v>
      </c>
      <c r="C376" s="298">
        <f>IF('[1]INPUT_OUTPUT'!$E$44="NIE",1,0)</f>
        <v>1</v>
      </c>
      <c r="D376" s="298">
        <f t="shared" si="5"/>
        <v>0</v>
      </c>
    </row>
    <row r="377" spans="1:4" ht="13.5" hidden="1" thickBot="1">
      <c r="A377" s="550" t="s">
        <v>57</v>
      </c>
      <c r="B377" s="551"/>
      <c r="C377" s="298">
        <f>IF('[1]INPUT_OUTPUT'!$E$44="NIE",1,0)</f>
        <v>1</v>
      </c>
      <c r="D377" s="298">
        <f t="shared" si="5"/>
        <v>0</v>
      </c>
    </row>
    <row r="378" spans="1:4" ht="13.5" hidden="1" thickBot="1">
      <c r="A378" s="311" t="s">
        <v>58</v>
      </c>
      <c r="B378" s="312">
        <v>250</v>
      </c>
      <c r="C378" s="298">
        <f>IF('[1]INPUT_OUTPUT'!$E$44="NIE",1,0)</f>
        <v>1</v>
      </c>
      <c r="D378" s="298">
        <f t="shared" si="5"/>
        <v>0</v>
      </c>
    </row>
    <row r="379" spans="1:4" ht="13.5" hidden="1" thickBot="1">
      <c r="A379" s="546" t="s">
        <v>59</v>
      </c>
      <c r="B379" s="547"/>
      <c r="C379" s="298">
        <f>IF('[1]INPUT_OUTPUT'!$E$44="NIE",1,0)</f>
        <v>1</v>
      </c>
      <c r="D379" s="298">
        <f t="shared" si="5"/>
        <v>0</v>
      </c>
    </row>
    <row r="380" spans="1:4" ht="13.5" hidden="1" thickBot="1">
      <c r="A380" s="311" t="s">
        <v>60</v>
      </c>
      <c r="B380" s="312" t="s">
        <v>61</v>
      </c>
      <c r="C380" s="298">
        <f>IF('[1]INPUT_OUTPUT'!$E$44="NIE",1,0)</f>
        <v>1</v>
      </c>
      <c r="D380" s="298">
        <f t="shared" si="5"/>
        <v>0</v>
      </c>
    </row>
    <row r="381" spans="1:4" ht="13.5" hidden="1" thickBot="1">
      <c r="A381" s="311" t="s">
        <v>62</v>
      </c>
      <c r="B381" s="312" t="s">
        <v>61</v>
      </c>
      <c r="C381" s="298">
        <f>IF('[1]INPUT_OUTPUT'!$E$44="NIE",1,0)</f>
        <v>1</v>
      </c>
      <c r="D381" s="298">
        <f t="shared" si="5"/>
        <v>0</v>
      </c>
    </row>
  </sheetData>
  <sheetProtection password="CF8D" sheet="1"/>
  <mergeCells count="7">
    <mergeCell ref="A379:B379"/>
    <mergeCell ref="A358:B358"/>
    <mergeCell ref="A363:B363"/>
    <mergeCell ref="A367:B367"/>
    <mergeCell ref="A370:B370"/>
    <mergeCell ref="A375:B375"/>
    <mergeCell ref="A377:B377"/>
  </mergeCells>
  <printOptions/>
  <pageMargins left="0.75" right="0.75" top="1" bottom="1" header="0.5" footer="0.5"/>
  <pageSetup horizontalDpi="600" verticalDpi="600" orientation="portrait" paperSize="9" scale="77" r:id="rId1"/>
  <rowBreaks count="2" manualBreakCount="2">
    <brk id="68" max="1" man="1"/>
    <brk id="184" max="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Marek Rochminski</dc:creator>
  <cp:keywords/>
  <dc:description/>
  <cp:lastModifiedBy>Filip</cp:lastModifiedBy>
  <cp:lastPrinted>2014-01-08T12:46:08Z</cp:lastPrinted>
  <dcterms:created xsi:type="dcterms:W3CDTF">2013-11-14T13:23:59Z</dcterms:created>
  <dcterms:modified xsi:type="dcterms:W3CDTF">2014-02-21T12:05:32Z</dcterms:modified>
  <cp:category/>
  <cp:version/>
  <cp:contentType/>
  <cp:contentStatus/>
</cp:coreProperties>
</file>